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252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<sst xmlns="http://schemas.openxmlformats.org/spreadsheetml/2006/main" count="807" uniqueCount="447">
  <si>
    <t>тара, обеспечивающая сохранность, целостность товара</t>
  </si>
  <si>
    <t xml:space="preserve">Горох </t>
  </si>
  <si>
    <t xml:space="preserve">Кукуруза консервированная 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</si>
  <si>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</si>
  <si>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</si>
  <si>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</si>
  <si>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</si>
  <si>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</si>
  <si>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</si>
  <si>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</si>
  <si>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</si>
  <si>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</si>
  <si>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</si>
  <si>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</si>
  <si>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</si>
  <si>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пакет/коробка/ящик</t>
  </si>
  <si>
    <t xml:space="preserve">ГОСТ Р 54315-2011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</si>
  <si>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</si>
  <si>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</si>
  <si>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</si>
  <si>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</si>
  <si>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</si>
  <si>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Язык говяжий</t>
  </si>
  <si>
    <t>КГ</t>
  </si>
  <si>
    <t>Тара, упаковочные материалы  обеспечивающие сохранность и товарный вид субпродуктов</t>
  </si>
  <si>
    <t>Томатное  пюре</t>
  </si>
  <si>
    <t>Однородная концентрированная масса от полужидкой до мажущейся консистенции, без темных включений, остатков кожи, семян и грубых частиц плодов.</t>
  </si>
  <si>
    <t>Огурцы</t>
  </si>
  <si>
    <t>огурцы укладывают в ящики плотными рядами вровень с краями тары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</si>
  <si>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</si>
  <si>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</si>
  <si>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</si>
  <si>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</si>
  <si>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</si>
  <si>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</si>
  <si>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</si>
  <si>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 xml:space="preserve">Цвет равномерный. Консистенция мягкая, легко поддающаяся разламыванию. Поверхность изделия без грубого затвердевания на боковых гранях и выделения сиропа.
</t>
  </si>
  <si>
    <t>пакет до 2 кг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</si>
  <si>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</si>
  <si>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</si>
  <si>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</si>
  <si>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</si>
  <si>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</si>
  <si>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</si>
  <si>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</si>
  <si>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</si>
  <si>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</si>
  <si>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</si>
  <si>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</si>
  <si>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</si>
  <si>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</si>
  <si>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 xml:space="preserve">Мясо          (говядина ) </t>
  </si>
  <si>
    <t xml:space="preserve">ГОСТ 26983-2015
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</si>
  <si>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</si>
  <si>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</si>
  <si>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</si>
  <si>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</si>
  <si>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</si>
  <si>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</si>
  <si>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</si>
  <si>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</si>
  <si>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</si>
  <si>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банки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</si>
  <si>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</si>
  <si>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</si>
  <si>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</si>
  <si>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</si>
  <si>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</si>
  <si>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</si>
  <si>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</si>
  <si>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</si>
  <si>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</si>
  <si>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</si>
  <si>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</si>
  <si>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</si>
  <si>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</si>
  <si>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</si>
  <si>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</si>
  <si>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</si>
  <si>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</si>
  <si>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</si>
  <si>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</si>
  <si>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</si>
  <si>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</si>
  <si>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</si>
  <si>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Фасоль   консервированная</t>
  </si>
  <si>
    <t xml:space="preserve">Икра овощная </t>
  </si>
  <si>
    <t>Томатная паста</t>
  </si>
  <si>
    <t>Поставка продуктов питания  (Прочие продукты)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</si>
  <si>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</si>
  <si>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</si>
  <si>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</si>
  <si>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</si>
  <si>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</si>
  <si>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</si>
  <si>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</si>
  <si>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</si>
  <si>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 xml:space="preserve"> Развес. Тара  чистая, сухая, без постороннего запаха.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</si>
  <si>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</si>
  <si>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</si>
  <si>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</si>
  <si>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</si>
  <si>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</si>
  <si>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</si>
  <si>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</si>
  <si>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>Массовая доля жира не менее 50%.  Цвет от белого до желтовато-кремового, однородный по всей массе.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</si>
  <si>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</si>
  <si>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</si>
  <si>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</si>
  <si>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</si>
  <si>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</si>
  <si>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</si>
  <si>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</si>
  <si>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</si>
  <si>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</si>
  <si>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</si>
  <si>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</si>
  <si>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</si>
  <si>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</si>
  <si>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</si>
  <si>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</si>
  <si>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</si>
  <si>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</si>
  <si>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</si>
  <si>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</si>
  <si>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</si>
  <si>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</si>
  <si>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</si>
  <si>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</si>
  <si>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</si>
  <si>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</si>
  <si>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</si>
  <si>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</si>
  <si>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</si>
  <si>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>Томаты консервированные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</si>
  <si>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</si>
  <si>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</si>
  <si>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</si>
  <si>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</si>
  <si>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</si>
  <si>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</si>
  <si>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</si>
  <si>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</si>
  <si>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</si>
  <si>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</si>
  <si>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</si>
  <si>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</si>
  <si>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</si>
  <si>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</si>
  <si>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</si>
  <si>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>Поставка продуктов питания  (рыба)</t>
  </si>
  <si>
    <t>Рыба (треска)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</si>
  <si>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</si>
  <si>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</si>
  <si>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</si>
  <si>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Напиток с натуральным кофе без цикория. Порошкообразный, без комков.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</si>
  <si>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</si>
  <si>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</si>
  <si>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</si>
  <si>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</si>
  <si>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</si>
  <si>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</si>
  <si>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</si>
  <si>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</si>
  <si>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</si>
  <si>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</si>
  <si>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</si>
  <si>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</si>
  <si>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</si>
  <si>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</si>
  <si>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</si>
  <si>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</si>
  <si>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>ГОСТ 2077-84</t>
  </si>
  <si>
    <t>ГОСТ 27844-88</t>
  </si>
  <si>
    <t>ГОСТ 32124-2013</t>
  </si>
  <si>
    <t>Требования к качеству</t>
  </si>
  <si>
    <t xml:space="preserve"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подбитостей. </t>
  </si>
  <si>
    <t>ГОСТ 31962-2013</t>
  </si>
  <si>
    <t>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</si>
  <si>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</si>
  <si>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</si>
  <si>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Рыба (минтай)</t>
  </si>
  <si>
    <t>Рыба (пикша)</t>
  </si>
  <si>
    <t>Рыба (горбуша)</t>
  </si>
  <si>
    <t xml:space="preserve">Требования к качеству 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</si>
  <si>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</si>
  <si>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</si>
  <si>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</si>
  <si>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</si>
  <si>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</si>
  <si>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6292-93</t>
  </si>
  <si>
    <t>ГОСТ Р  55290-2012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</si>
  <si>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</si>
  <si>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</si>
  <si>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</si>
  <si>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</si>
  <si>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</si>
  <si>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</si>
  <si>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>ГОСТ Р 52189-2003</t>
  </si>
  <si>
    <t xml:space="preserve">ГОСТ Р 54679-2011  </t>
  </si>
  <si>
    <t>ГОСТ  Р 54050-2010</t>
  </si>
  <si>
    <t>ГОСТ Р 53958-2010</t>
  </si>
  <si>
    <t>ГОСТ Р 51926-2002</t>
  </si>
  <si>
    <t xml:space="preserve">ГОСТ 31713-2012
</t>
  </si>
  <si>
    <t>ГОСТ Р 54678-2011</t>
  </si>
  <si>
    <t xml:space="preserve">ГОСТ 32099-2013
</t>
  </si>
  <si>
    <t>ГОСТ 6882-88</t>
  </si>
  <si>
    <t>ГОСТ Р 50364-92</t>
  </si>
  <si>
    <t>ГОСТ 31743-2012</t>
  </si>
  <si>
    <t>ГОСТ 6477-88</t>
  </si>
  <si>
    <t>ГОСТ 18488-2000</t>
  </si>
  <si>
    <t>ГОСТ 32097-2013</t>
  </si>
  <si>
    <t>ГОСТ  31654-2012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</si>
  <si>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</si>
  <si>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</si>
  <si>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>ГОСТ Р 55909-2013</t>
  </si>
  <si>
    <t>ГОСТ  Р 54648-2011</t>
  </si>
  <si>
    <t>ГОСТ 32573-2013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</si>
  <si>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</si>
  <si>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</si>
  <si>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</si>
  <si>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</si>
  <si>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</si>
  <si>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</si>
  <si>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 xml:space="preserve"> ГОСТ 14031-2014 </t>
  </si>
  <si>
    <t>Развес. Упаковка 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</si>
  <si>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</si>
  <si>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</si>
  <si>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</si>
  <si>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</si>
  <si>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</si>
  <si>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</si>
  <si>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</si>
  <si>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</si>
  <si>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</si>
  <si>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</si>
  <si>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</si>
  <si>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</si>
  <si>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</si>
  <si>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</si>
  <si>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</si>
  <si>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</si>
  <si>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</si>
  <si>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</si>
  <si>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</si>
  <si>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</si>
  <si>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</si>
  <si>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</si>
  <si>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</si>
  <si>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</si>
  <si>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</si>
  <si>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</si>
  <si>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</si>
  <si>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</si>
  <si>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</si>
  <si>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</si>
  <si>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>Сорт 1, плоды свежие, целые, чистые, здоровые, плотные, неповрежденные, не вялые, не подмороженные, без затрагивающих мякоть повреждений, вызванных сельскохозяйственными вредителями и болезнями, без излишней внешней влажности, одного помологического сорта</t>
  </si>
  <si>
    <t>ГОСТ 33499-2015</t>
  </si>
  <si>
    <t>ГОСТ 33932-2016</t>
  </si>
  <si>
    <t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Плоды плотные, с недоразвитыми, водянистыми семенами. Без постороннего запаха и привкуса. Отсутствуют сельскохозяйственые вредители, а также огурцы, поврежденные сельскохозяйственными вредителямизагнивших, увядшие, желтые,морщинистые, подмороженные, запаренные, с вырванной плодоножкой.</t>
  </si>
  <si>
    <t xml:space="preserve">ГОСТ 108-2014  </t>
  </si>
  <si>
    <t xml:space="preserve">ГОСТ 33222-2015                  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</si>
  <si>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</t>
  </si>
  <si>
    <t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</si>
  <si>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</t>
  </si>
  <si>
    <t xml:space="preserve">ГОСТ 32896-2014 </t>
  </si>
  <si>
    <t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</si>
  <si>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</t>
  </si>
  <si>
    <t xml:space="preserve">ГОСТ 32366-2013,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</si>
  <si>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815-2004,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</si>
  <si>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                                                                                         </t>
  </si>
  <si>
    <t xml:space="preserve">  ГОСТ 32156-2013, 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</si>
  <si>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</si>
  <si>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>Упаковка до 0,5 кг.</t>
  </si>
  <si>
    <t xml:space="preserve">ГОСТ Р 54366-2011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</si>
  <si>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Формовой  из смеси муки ржаной обдирной хлебопекарной и пшеничной хлебопекарной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</si>
  <si>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сорта,пропеченный, без комочков и следов непромеса, без постороннего привкуса и запаха. </t>
  </si>
  <si>
    <t>Заварные.  Изделие в изломе пропеченное без следов непромеса, без постороннего вкуса и запаха.</t>
  </si>
  <si>
    <t>С начинкой. Поверхность с четким рисунком, края с ровным обрезом . Начинка в вафлях не  выступает за края. Начинка однородной консистенции, без крупинок и комочков.  Без постороннего вкуса и запаха.</t>
  </si>
  <si>
    <t>Сахарное. Форма плоская, без вмятин, вздутий и повреждений края. Поверхность гладкая, с четким не расплывшимся оттиском рисунка на верхней поверхности,нижняя поверхность ровная,  не подгорелая, без вздутий.Без посторонних привкуса и запаха.</t>
  </si>
  <si>
    <t>Выработаны из смеси пшеничной хлебопекарной муки высшего сорта и пшеничной муки общего назначения. Поверхность глянцевая, без вздутий и загрязнений. Цвет от светло-желтого до темно-коричневого, без подгорелости. Без посторонних привкуса и запаха.</t>
  </si>
  <si>
    <t xml:space="preserve">Свежий. Высший сорт. Луковицы вызревшие, твердые, здоровые, чистые, целые, не проросшие, без повреждений сельскохозяйственными вредителями, с сухими кроющими чешуями. </t>
  </si>
  <si>
    <t>Томаты</t>
  </si>
  <si>
    <t xml:space="preserve">Блоки из говяжьей печени замороженные. Тип блока I. 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</si>
  <si>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сердец замороженные. Тип блока I. Поверхность 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</si>
  <si>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языков  замороженные. Тип блока I.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</si>
  <si>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соленые.
</t>
  </si>
  <si>
    <t>Молочные. Категория Б. Батончики с чистой, сухой поверхностью, нежной, сочной консистенции. Без посторонних привкуса и запаха, с ароматом  пряностей, в меру соленые.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</si>
  <si>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</si>
  <si>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 xml:space="preserve">Категория Б. Батоны  с чистой сухой поверхностью, без пятен, слипов, поврежденной оболочки, наплывов фарша, плотной консистенции. Без посторонних привкусов и запахов,в меру соленые, с выраженным ароматом  пряностей и копчения.
</t>
  </si>
  <si>
    <t xml:space="preserve">Говядина тушеная. Сорт высший. Мясо кусочками, сочное, непереваренное
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</si>
  <si>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</t>
  </si>
  <si>
    <t xml:space="preserve">Свинина тушеная. Сорт высший. Мясо кусочками, сочное,  непереваренное.
</t>
  </si>
  <si>
    <t>Питьевое, 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</si>
  <si>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 . Массовая доля жира не менее 2,5 %.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</si>
  <si>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</si>
  <si>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ультрапастеризованное.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</si>
  <si>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Кисломолочный продукт изготовлен из коровьего молока с использованием закваски на кефирных грибках.Массовая доля жира не менее2,5%. Цвет молочно-белый, равномерный по всей массе.  Вкус и запах- чистые кисломолочные, без посторонних привкусов и запахов.</t>
  </si>
  <si>
    <t xml:space="preserve"> Кисломолочный продукт, изготовленный из коровьего молока с использованием смеси заквасочных микроорганизмов. Массовая доля жира не менее 2,5%. Внешний вид и консистенция: однородная, в меру вязкая. Вкус и запах: кисломолочный, в меру сладкий, с соответствующим вкусом и ароматом внесенного компонента. Цвет: обусловленный цветом внесенного компонента.</t>
  </si>
  <si>
    <t xml:space="preserve">Изготовлена из сливок коровьего молока с использованием заквасочных микроорганизмов. Однородная густая масса с глянцевой поверхностью.  Массовая доля жира не менее 20 %.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</si>
  <si>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 с использованием заквасочных микроорганизмов. Массовая доля жира не менее 9%.  Цвет: белый или с кремовым оттенком, равномерный по всей массе. Вкус и запах чистые, кисломолочные, без посторонних привкусов и запахов. </t>
  </si>
  <si>
    <t xml:space="preserve">Изготовлено из коровьего молока Сладко -сливочное (несоленое). 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</si>
  <si>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Кисломолочный продукт, изготовленный из коровьего молока путем сквашивания топленого молока  с использованием заквасочных микроорганизмов. Массовая доля жира не менее 2,5%. Цвет – светло-кремовый, равномерный по всей массе.Вкус и запах чистые, кисломолочные, с выраженным привкусом пастеризации.</t>
  </si>
  <si>
    <t xml:space="preserve">Изготовлен из коровьего молока.   Сорт высший. Не острый. Массовая доля жира не менее 45%. </t>
  </si>
  <si>
    <t>Мороженая, обезглавленная, потрошеная, 1 сорт Внешний вид после размораживания - поверхность рыбы чистая,  окраскисвойственная   данному виду рыбы. Консистенция после размораживания - плотная или мягкая, свойственная данному виду рыбы. Запах после разморозки свойственный свежей рыбе, без посторонних  запахов.</t>
  </si>
  <si>
    <t xml:space="preserve">Рыба  разделана, уложена в банки. Банки герметично укупорены и стерилизованы.  Куски рыбы целые, при выкладывании из банки не разламываются. Без посторонних примесей .
</t>
  </si>
  <si>
    <t xml:space="preserve">Слабосоленая, неразделанная, 1 сорт. Поверхность чистая. Рыба без наружных повреждений. Вкус и запах свойственные соленой сельди, без посторонних привкуса и запаха.
</t>
  </si>
  <si>
    <t>Консервы из рыбы натуральные (сайра)</t>
  </si>
  <si>
    <t>Консервы из тихоокеанских лососевых рыб  натуральные (горбуша)</t>
  </si>
  <si>
    <t>Консервы из рыбы натуральные (сардина)</t>
  </si>
  <si>
    <t xml:space="preserve">Сельди соленые  </t>
  </si>
  <si>
    <t xml:space="preserve"> Плоды свежие,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аромата.</t>
  </si>
  <si>
    <t>Плоды, свежие, целые, чистые, с плодоножкой, без излишней внешней влажности,  без повреждений сельхозвредителями вредителями. Не загнившие, не перезрелые, без постороннего запаха и (или) привкуса.</t>
  </si>
  <si>
    <t xml:space="preserve">Ядрица 1 сорт.  Целые 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</si>
  <si>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</si>
  <si>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</si>
  <si>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</si>
  <si>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 вредителями. 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</si>
  <si>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</si>
  <si>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</si>
  <si>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вредителями. </t>
  </si>
  <si>
    <t xml:space="preserve">Хлебопекарная высшего сорта. Запах свойственный пшеничной муке, без посторонних запахов,  затхлость и плесень отсутствуют. Отсутствует зараженность и загрязненность вредителями.  Цвет белый или белый с кремовым оттенком. 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</si>
  <si>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</si>
  <si>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Группа А  высшего сорта. Изделия изготовлены из муки твердой пшеницы.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</si>
  <si>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</si>
  <si>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Напиток кофейный растворимый</t>
  </si>
  <si>
    <t xml:space="preserve">Потребительская упаковка. Вес до 10 кг. </t>
  </si>
  <si>
    <t>ГОСТ 572-60,                       ГОСТ 572-2016</t>
  </si>
  <si>
    <t>ООО "Вышний Волочек - Айсберг" вх. №  9269 от 21.05.2018</t>
  </si>
  <si>
    <t xml:space="preserve">Свежий. Сорт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</si>
  <si>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зеленых пятен , без трещин и солнечных ожогов, без излишней внешней влажности.  Без постороннего запаха и (или) привкуса.</t>
  </si>
  <si>
    <t>томаты укладывают в ящики, обеспечивающие качество и безопасность продукта при транспортировке.</t>
  </si>
  <si>
    <t>Целые тушки цыплят - бройлеров, 1 сорта, охлажденные, потрошенные,  чистые, обескровленные, без посторонних запахов, без посторонних включений, без видимых кровяных сгустков.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</si>
  <si>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мандаринам без постороннего запаха и/или привкуса.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</si>
  <si>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апельсинам без постороннего запаха и/или привкуса.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</si>
  <si>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лимонам без постороннего запаха и/или привкуса.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</si>
  <si>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
</t>
  </si>
  <si>
    <t xml:space="preserve">Яблочный, восстановленный, с мякотью.  </t>
  </si>
  <si>
    <t>Упаковка: из комбинированных материалов, объемом    0,2 л</t>
  </si>
  <si>
    <t>Томатный, восстановленный. Без сахара.</t>
  </si>
  <si>
    <t>Упаковка: из комбинированных материалов, объемом   0,2 л</t>
  </si>
  <si>
    <t xml:space="preserve">
ГОСТ 32876-2014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№883</t>
  </si>
  <si>
    <t>Рекомендуемая  НМЦ, руб. на 4-й квартал 2018 г</t>
  </si>
  <si>
    <t>Рекомендуемая  НМЦ, руб. на 4-й квартал 2018 г.</t>
  </si>
  <si>
    <t xml:space="preserve">Предложения по начальным (максимальным) ценам на продовольственные товары  (Изделия хлебобулочные и мучные кондитерские) на 4-й квартал 2018 года </t>
  </si>
  <si>
    <t xml:space="preserve">ГОСТ 34306-2017  </t>
  </si>
  <si>
    <t xml:space="preserve">ГОСТ  7176-2017  </t>
  </si>
  <si>
    <t xml:space="preserve">ГОСТ  34298-2017  </t>
  </si>
  <si>
    <t xml:space="preserve">Предложения по начальным (максимальным) ценам на продовольственные товары (овощи) на 4-й квартал  2018 года </t>
  </si>
  <si>
    <t>ООО "Вышний Волочек - Айсберг" вх. № 16653 от 24.08.2018</t>
  </si>
  <si>
    <t>Рекомендуемая  НМЦ, руб. 4-й квартал 2018 г.</t>
  </si>
  <si>
    <t>Рекомендуемая  НМЦ, руб. 4-й квартал 2018 г</t>
  </si>
  <si>
    <t xml:space="preserve">Предложения по начальным (максимальным) ценам на продовольственные товары (мясо кур) на 4-й квартал  2018 года </t>
  </si>
  <si>
    <t xml:space="preserve"> АО  "Птицефабрика Верхневолжская" вх.№ 16654от  24.08.2018</t>
  </si>
  <si>
    <t>Предложения по начальным (максимальным) ценам на продовольственные товары (колбасные и тушеные изделия)  на 4-й квартал 2018 года</t>
  </si>
  <si>
    <t>Рекомендуемая  НМЦ, руб.4-й квартал 2018 г.</t>
  </si>
  <si>
    <t xml:space="preserve">Предложения по начальным (максимальным) ценам на продовольственные товары (молочная продукция) на  4-й квартал  2018 года </t>
  </si>
  <si>
    <t>Рекомендуемая  НМЦ, руб. 4 -й квартал 2018 г.</t>
  </si>
  <si>
    <t xml:space="preserve">Предложения по начальным (максимальным) ценам на продовольственные товары (прочая продукция) на 4-й квартал  2018 года </t>
  </si>
  <si>
    <t>Рекомендуемая  НМЦ, рублей на 4-й  квартал 2018 г.</t>
  </si>
  <si>
    <t xml:space="preserve">Предложения по начальным (максимальным) ценам на продовольственные товары (рыба) на 4-й квартал  2018 года </t>
  </si>
  <si>
    <t xml:space="preserve">ГОСТ 34307-2017  </t>
  </si>
  <si>
    <t>Рекомендуемая  НМЦ, рублей на 4-й квартал 2018 г.</t>
  </si>
  <si>
    <t xml:space="preserve">Предложения по начальным (максимальным) ценам на продовольственные товары (фрукты) на 4-й квартал  2018 года </t>
  </si>
  <si>
    <t>Предложения по начальным (максимальным) ценам на продовольственные товары (мясо (говядина) и  субпродукты) на 4-й квартал 2018 года</t>
  </si>
  <si>
    <t>Свежий, продовольственный, клубни целые, чистые, свежие, здоровые, покрытые кожурой,   не проросшие, не увядшие, без повреждений сельсхохозяйственными вредителями, без излишней внешней влажности, не позеленевшие, без коричневых пятен, вызванных воздействием тепла.</t>
  </si>
  <si>
    <t>ОАО "ВЕЛИКОЛУКСКИЙ МЯСОКОМБИНАТ" вх.№ 17284   от  03.09.2018</t>
  </si>
  <si>
    <t>ОАО "МОЛОКО" вх. №  17283от 03.09.2018</t>
  </si>
  <si>
    <t>ООО "Продресурсы" вх. № 17282от 03.09.2018</t>
  </si>
  <si>
    <t>ЗАО "Хлеб" вх. № 17181 от 31.08.2018</t>
  </si>
  <si>
    <t>ООО "Хлебное дело" вх № 17182 от 31.08.2018</t>
  </si>
  <si>
    <t>ООО "Знатные хлеба" вх. № 17281 от 03.09.2018</t>
  </si>
  <si>
    <t>ООО "Позитив" вх. №  17185 от  31.08.2018</t>
  </si>
  <si>
    <t>ООО ТЗК "Тверца"  вх. №  17184 от 31.08.2018</t>
  </si>
  <si>
    <t>АО "Максатихинский маслодельный завод"  вх. № 17186  от 31.08.2018</t>
  </si>
  <si>
    <t>АО "ТМК "Тверца" вх. № 17180 от 31.08.2018</t>
  </si>
  <si>
    <t>ОАО  "Тверьпродторг"  вх.№     от      09.2018</t>
  </si>
  <si>
    <t>ООО "Водолей" вх. № 17180 от  31.08.2018</t>
  </si>
  <si>
    <t>АО "Вышневолоцкий хлебокомбинат" вх. № 17183 от 31.08.2018</t>
  </si>
  <si>
    <t xml:space="preserve"> АО "Торжокский хлебозавод"  вх. № 18114 от 12.09.2018</t>
  </si>
  <si>
    <t xml:space="preserve"> ООО "Русский хлеб" вх. №  18171 от 13.09.2018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</si>
  <si>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</si>
  <si>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</si>
  <si>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</si>
  <si>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</si>
  <si>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</si>
  <si>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</si>
  <si>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Сахар белый в твердом состоянии без вкусоароматических или красящих добавок</t>
  </si>
  <si>
    <t xml:space="preserve">Вид сахара белого :  Кристаллический  
Категория сахара белого:  
  ТС1  
Тип сахара белого:  Свекловичный  
Тип фракции сахара белого кристалического:  Мелкокристаллический  
</t>
  </si>
  <si>
    <t>Соль пищевая йодированная</t>
  </si>
  <si>
    <t xml:space="preserve">ГОСТ Р 51574-2000                             с 01.09.2018  ГОСТ Р 51574-2018 </t>
  </si>
  <si>
    <t xml:space="preserve">Вид соли по способу производства:  Выварочная  
Вид сырья для соли пищевой:  Соль каменная  
Сорт:  Экстра  
</t>
  </si>
  <si>
    <t xml:space="preserve">Вид соли по способу производства:  Молотая  
Вид сырья для соли пищевой:  Соль каменная  
Помол соли пищевой:  N 1  
Сорт:  Первый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</si>
  <si>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</si>
  <si>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</si>
  <si>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</si>
  <si>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 xml:space="preserve">
Категория яйца:  Первая  
Класс яйца:  Столовое  
</t>
  </si>
  <si>
    <t>реестровый номер контракта 2694400390116000001</t>
  </si>
  <si>
    <t xml:space="preserve">реестровый номер контракта 2692700247117000016 </t>
  </si>
  <si>
    <t xml:space="preserve">реестровый номер контракта 2694000090017000016 </t>
  </si>
  <si>
    <t xml:space="preserve">реестровый номер контракта 2692300426017000023               </t>
  </si>
  <si>
    <t xml:space="preserve">реестровый номер контракта   3690202803716000017 </t>
  </si>
  <si>
    <t xml:space="preserve">реестровый номер контракта 3690900621917000006 </t>
  </si>
  <si>
    <t xml:space="preserve">реестровый номер контракта 2694300241517000017  </t>
  </si>
  <si>
    <t xml:space="preserve">реестровый номер контракта 3690901005316 000007  </t>
  </si>
  <si>
    <t xml:space="preserve">реестровый номер контракта 2693000001915000032 </t>
  </si>
  <si>
    <t xml:space="preserve">реестровый номер контракта 2690201017417000371 </t>
  </si>
  <si>
    <t xml:space="preserve">реестровый номер контракта 2691900058315000054  </t>
  </si>
  <si>
    <t xml:space="preserve">реестровый номер контракта 2694400390115000113 </t>
  </si>
  <si>
    <t>реестровый номер контракта 3692500492416000002</t>
  </si>
  <si>
    <t>реестровый номер контракта    2690201017416000196</t>
  </si>
  <si>
    <t xml:space="preserve">реестровый номер контракта   2692600054517000068 </t>
  </si>
  <si>
    <t xml:space="preserve">реестровый номер контракта  2691300387716000061 </t>
  </si>
  <si>
    <t xml:space="preserve">реестровый номер контракта 3694500185817 000007  </t>
  </si>
  <si>
    <t xml:space="preserve">реестровый номер контракта 2691500108917000039 </t>
  </si>
  <si>
    <t xml:space="preserve">реестровый номер контракта 2694300241517000044  </t>
  </si>
  <si>
    <t xml:space="preserve">реестровый номер контракта 3691101632717000012 </t>
  </si>
  <si>
    <t xml:space="preserve">реестровый номер контракта 2690400057317000081 </t>
  </si>
  <si>
    <t xml:space="preserve">реестровый номер контракта 3693400537816000006 </t>
  </si>
  <si>
    <t>реестровый номер контракта 2690800232415000031</t>
  </si>
  <si>
    <t xml:space="preserve">реестровый номер контракта 1695012741517000013   </t>
  </si>
  <si>
    <t xml:space="preserve">реестровый номер контракта 3693400537816000002  </t>
  </si>
  <si>
    <t xml:space="preserve">реестровый номер контракта 1772826457017000308   </t>
  </si>
  <si>
    <t xml:space="preserve">реестровый номер контракта 2691900058317000067    </t>
  </si>
  <si>
    <t xml:space="preserve">реестровый номер контракта 2692400483315000086   </t>
  </si>
  <si>
    <t xml:space="preserve">естровый номер контракта  3691600908016000020   </t>
  </si>
  <si>
    <t xml:space="preserve">реестровый номер контракта  1695012741517000006  </t>
  </si>
  <si>
    <t xml:space="preserve">реестровый номер контракта  3691102267315000012   </t>
  </si>
  <si>
    <t xml:space="preserve">реестровый номер контракта  2691500420215000011  </t>
  </si>
  <si>
    <t xml:space="preserve">реестровый номер контракта  2691900058317000067   </t>
  </si>
  <si>
    <t xml:space="preserve">реестровый номер контракта  2691500420217000027 </t>
  </si>
  <si>
    <t xml:space="preserve">реестровый номер контракта  2690201017417000312   </t>
  </si>
  <si>
    <t xml:space="preserve">реестровый номер контракта  3691500128017000176  </t>
  </si>
  <si>
    <t xml:space="preserve">реестровый номер контракта  3693400537816000010  </t>
  </si>
  <si>
    <t xml:space="preserve">реестровый номер контракта 3691500128015000210  </t>
  </si>
  <si>
    <t xml:space="preserve">реестровый номер контракта 2691101075915000034  </t>
  </si>
  <si>
    <t xml:space="preserve">реестровый номер контракта 3691500530116000001  </t>
  </si>
  <si>
    <r>
      <t xml:space="preserve">ГОСТ 31688-2012,                             </t>
    </r>
    <r>
      <rPr>
        <b/>
        <sz val="14"/>
        <color indexed="10"/>
        <rFont val="Times New Roman"/>
        <family val="1"/>
      </rPr>
      <t xml:space="preserve"> (ГОСТ 34254-2017 с 01.09.201</t>
    </r>
    <r>
      <rPr>
        <b/>
        <sz val="14"/>
        <color indexed="10"/>
        <rFont val="Times New Roman"/>
        <family val="1"/>
      </rPr>
      <t xml:space="preserve">8) </t>
    </r>
    <r>
      <rPr>
        <b/>
        <sz val="14"/>
        <rFont val="Times New Roman"/>
        <family val="1"/>
      </rPr>
      <t xml:space="preserve">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  </r>
  </si>
  <si>
    <t xml:space="preserve">реестровый номер контракта 2690800061616000189  </t>
  </si>
  <si>
    <t xml:space="preserve">реестровый номер контракта  2690800217017000018  </t>
  </si>
  <si>
    <t xml:space="preserve">реестровый номер контракта  2691100199415000175  </t>
  </si>
  <si>
    <t xml:space="preserve">реестровый номер контракта  2692300426017000036  </t>
  </si>
  <si>
    <t xml:space="preserve">реестровый номер контракта  694400388417 000022  </t>
  </si>
  <si>
    <t xml:space="preserve">реестровый номер контракта  3507308684116000004   </t>
  </si>
  <si>
    <t xml:space="preserve">реестровый номер контракта  3691101628516 000011  </t>
  </si>
  <si>
    <t>ООО ТД  "Фермер"  Вх. № 18700 от 24.09.2018</t>
  </si>
  <si>
    <t>ООО "Конаковские колбасы" вх. № 18867  от 26.09.2018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</si>
</sst>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1" fillId="35" borderId="10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4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center"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 vertical="top"/>
    </xf>
    <xf numFmtId="2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 wrapText="1"/>
    </xf>
    <xf numFmtId="2" fontId="24" fillId="32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" fontId="75" fillId="4" borderId="10" xfId="0" applyNumberFormat="1" applyFont="1" applyFill="1" applyBorder="1" applyAlignment="1">
      <alignment horizontal="center" vertical="center" wrapText="1"/>
    </xf>
    <xf numFmtId="4" fontId="75" fillId="33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horizontal="center" vertical="center" wrapText="1"/>
    </xf>
    <xf numFmtId="10" fontId="75" fillId="0" borderId="10" xfId="0" applyNumberFormat="1" applyFont="1" applyFill="1" applyBorder="1" applyAlignment="1">
      <alignment horizontal="center" vertical="center" wrapText="1"/>
    </xf>
    <xf numFmtId="4" fontId="75" fillId="3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2" fontId="75" fillId="4" borderId="10" xfId="0" applyNumberFormat="1" applyFont="1" applyFill="1" applyBorder="1" applyAlignment="1">
      <alignment horizontal="center" vertical="center"/>
    </xf>
    <xf numFmtId="2" fontId="75" fillId="33" borderId="10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top" wrapText="1"/>
    </xf>
    <xf numFmtId="0" fontId="78" fillId="35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top" wrapText="1"/>
    </xf>
    <xf numFmtId="0" fontId="76" fillId="35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7" fillId="35" borderId="12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top" wrapText="1"/>
    </xf>
    <xf numFmtId="4" fontId="6" fillId="35" borderId="13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8" borderId="15" xfId="0" applyFont="1" applyFill="1" applyBorder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top" wrapText="1"/>
    </xf>
    <xf numFmtId="0" fontId="13" fillId="38" borderId="16" xfId="0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top" wrapText="1"/>
    </xf>
    <xf numFmtId="0" fontId="80" fillId="35" borderId="13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/>
    </xf>
    <xf numFmtId="0" fontId="16" fillId="38" borderId="15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16" fillId="38" borderId="14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top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wrapText="1"/>
    </xf>
    <xf numFmtId="0" fontId="81" fillId="35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6" fillId="38" borderId="16" xfId="0" applyFont="1" applyFill="1" applyBorder="1" applyAlignment="1">
      <alignment horizontal="center" vertical="center" wrapText="1"/>
    </xf>
    <xf numFmtId="0" fontId="82" fillId="38" borderId="14" xfId="0" applyFont="1" applyFill="1" applyBorder="1" applyAlignment="1">
      <alignment horizontal="center" vertical="center" wrapText="1"/>
    </xf>
    <xf numFmtId="0" fontId="82" fillId="38" borderId="16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wrapText="1"/>
    </xf>
    <xf numFmtId="0" fontId="26" fillId="38" borderId="16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top" wrapText="1"/>
    </xf>
    <xf numFmtId="0" fontId="19" fillId="37" borderId="11" xfId="0" applyFont="1" applyFill="1" applyBorder="1" applyAlignment="1">
      <alignment horizontal="center" vertical="top" wrapText="1"/>
    </xf>
    <xf numFmtId="0" fontId="19" fillId="37" borderId="13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top" wrapText="1"/>
    </xf>
    <xf numFmtId="0" fontId="19" fillId="38" borderId="15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top" wrapText="1"/>
    </xf>
    <xf numFmtId="0" fontId="19" fillId="37" borderId="15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zoomScalePageLayoutView="0" workbookViewId="0" topLeftCell="A12">
      <selection activeCell="B17" sqref="B1:B16384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15.421875" style="3" customWidth="1"/>
    <col min="4" max="4" width="37.57421875" style="3" customWidth="1"/>
    <col min="5" max="5" width="15.57421875" style="3" customWidth="1"/>
    <col min="6" max="6" width="13.421875" style="4" customWidth="1"/>
    <col min="7" max="8" width="14.8515625" style="4" customWidth="1"/>
    <col min="9" max="13" width="14.28125" style="4" customWidth="1"/>
    <col min="14" max="14" width="15.57421875" style="4" customWidth="1"/>
    <col min="15" max="15" width="10.8515625" style="4" customWidth="1"/>
    <col min="16" max="16" width="10.28125" style="4" customWidth="1"/>
    <col min="17" max="17" width="12.8515625" style="4" customWidth="1"/>
    <col min="18" max="16384" width="9.140625" style="3" customWidth="1"/>
  </cols>
  <sheetData>
    <row r="1" spans="15:17" ht="15" customHeight="1">
      <c r="O1" s="140" t="s">
        <v>136</v>
      </c>
      <c r="P1" s="140"/>
      <c r="Q1" s="140"/>
    </row>
    <row r="2" ht="15" customHeight="1"/>
    <row r="3" spans="1:17" ht="39.75" customHeight="1">
      <c r="A3" s="141" t="s">
        <v>344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5" spans="1:17" s="65" customFormat="1" ht="25.5" customHeight="1">
      <c r="A5" s="136" t="s">
        <v>103</v>
      </c>
      <c r="B5" s="136" t="s">
        <v>68</v>
      </c>
      <c r="C5" s="130" t="s">
        <v>175</v>
      </c>
      <c r="D5" s="136" t="s">
        <v>102</v>
      </c>
      <c r="E5" s="136" t="s">
        <v>54</v>
      </c>
      <c r="F5" s="143" t="s">
        <v>135</v>
      </c>
      <c r="G5" s="137"/>
      <c r="H5" s="137"/>
      <c r="I5" s="137"/>
      <c r="J5" s="137"/>
      <c r="K5" s="137"/>
      <c r="L5" s="137"/>
      <c r="M5" s="137"/>
      <c r="N5" s="144"/>
      <c r="O5" s="136" t="s">
        <v>113</v>
      </c>
      <c r="P5" s="130" t="s">
        <v>114</v>
      </c>
      <c r="Q5" s="133" t="s">
        <v>342</v>
      </c>
    </row>
    <row r="6" spans="1:17" s="65" customFormat="1" ht="88.5" customHeight="1">
      <c r="A6" s="136"/>
      <c r="B6" s="136"/>
      <c r="C6" s="152"/>
      <c r="D6" s="136"/>
      <c r="E6" s="136"/>
      <c r="F6" s="138" t="s">
        <v>369</v>
      </c>
      <c r="G6" s="138" t="s">
        <v>371</v>
      </c>
      <c r="H6" s="138" t="s">
        <v>378</v>
      </c>
      <c r="I6" s="138" t="s">
        <v>370</v>
      </c>
      <c r="J6" s="138" t="s">
        <v>379</v>
      </c>
      <c r="K6" s="138" t="s">
        <v>380</v>
      </c>
      <c r="L6" s="138" t="s">
        <v>399</v>
      </c>
      <c r="M6" s="138" t="s">
        <v>397</v>
      </c>
      <c r="N6" s="138" t="s">
        <v>398</v>
      </c>
      <c r="O6" s="136"/>
      <c r="P6" s="131"/>
      <c r="Q6" s="133"/>
    </row>
    <row r="7" spans="1:17" s="65" customFormat="1" ht="5.25" customHeight="1">
      <c r="A7" s="136"/>
      <c r="B7" s="136"/>
      <c r="C7" s="153"/>
      <c r="D7" s="136"/>
      <c r="E7" s="136"/>
      <c r="F7" s="139"/>
      <c r="G7" s="139"/>
      <c r="H7" s="149"/>
      <c r="I7" s="149"/>
      <c r="J7" s="149"/>
      <c r="K7" s="149"/>
      <c r="L7" s="149"/>
      <c r="M7" s="149"/>
      <c r="N7" s="149"/>
      <c r="O7" s="136"/>
      <c r="P7" s="132"/>
      <c r="Q7" s="133"/>
    </row>
    <row r="8" spans="1:17" ht="42.75" customHeight="1">
      <c r="A8" s="145" t="s">
        <v>66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  <c r="Q8" s="127"/>
    </row>
    <row r="9" spans="1:17" ht="90" customHeight="1">
      <c r="A9" s="12" t="s">
        <v>146</v>
      </c>
      <c r="B9" s="12" t="s">
        <v>69</v>
      </c>
      <c r="C9" s="12" t="s">
        <v>52</v>
      </c>
      <c r="D9" s="1" t="s">
        <v>275</v>
      </c>
      <c r="E9" s="1" t="s">
        <v>94</v>
      </c>
      <c r="F9" s="66">
        <v>49.62</v>
      </c>
      <c r="G9" s="66">
        <v>45</v>
      </c>
      <c r="H9" s="66">
        <v>41.94</v>
      </c>
      <c r="I9" s="66">
        <v>41.94</v>
      </c>
      <c r="J9" s="66">
        <v>41.03</v>
      </c>
      <c r="K9" s="66">
        <v>45.4</v>
      </c>
      <c r="L9" s="58"/>
      <c r="M9" s="58"/>
      <c r="N9" s="58">
        <v>42</v>
      </c>
      <c r="O9" s="1">
        <f>COUNT(F9:N9)</f>
        <v>7</v>
      </c>
      <c r="P9" s="2">
        <f>STDEVA(F9:N9)/(SUM(F9:N9)/COUNTIF(F9:N9,"&gt;0"))</f>
        <v>0.06948124029059707</v>
      </c>
      <c r="Q9" s="127">
        <f>1/O9*(SUM(F9:N9))</f>
        <v>43.847142857142856</v>
      </c>
    </row>
    <row r="10" spans="1:17" ht="82.5" customHeight="1">
      <c r="A10" s="12" t="s">
        <v>147</v>
      </c>
      <c r="B10" s="12" t="s">
        <v>69</v>
      </c>
      <c r="C10" s="12" t="s">
        <v>172</v>
      </c>
      <c r="D10" s="1" t="s">
        <v>220</v>
      </c>
      <c r="E10" s="1" t="s">
        <v>94</v>
      </c>
      <c r="F10" s="66"/>
      <c r="G10" s="66">
        <v>44</v>
      </c>
      <c r="H10" s="66"/>
      <c r="I10" s="66"/>
      <c r="J10" s="66"/>
      <c r="K10" s="66">
        <v>44.1</v>
      </c>
      <c r="L10" s="58">
        <v>42.08</v>
      </c>
      <c r="M10" s="58">
        <v>41.11</v>
      </c>
      <c r="N10" s="58"/>
      <c r="O10" s="1">
        <f>COUNT(F10:N10)</f>
        <v>4</v>
      </c>
      <c r="P10" s="2">
        <f>STDEVA(F10:N10)/(SUM(F10:N10)/COUNTIF(F10:N10,"&gt;0"))</f>
        <v>0.03438006553289621</v>
      </c>
      <c r="Q10" s="127">
        <f>1/O10*(SUM(F10:N10))</f>
        <v>42.822500000000005</v>
      </c>
    </row>
    <row r="11" spans="1:17" ht="60.75" customHeight="1">
      <c r="A11" s="12" t="s">
        <v>119</v>
      </c>
      <c r="B11" s="12" t="s">
        <v>69</v>
      </c>
      <c r="C11" s="12" t="s">
        <v>173</v>
      </c>
      <c r="D11" s="1" t="s">
        <v>276</v>
      </c>
      <c r="E11" s="1" t="s">
        <v>94</v>
      </c>
      <c r="F11" s="66"/>
      <c r="G11" s="66">
        <v>77.2</v>
      </c>
      <c r="H11" s="66">
        <v>75.75</v>
      </c>
      <c r="I11" s="66">
        <v>75.75</v>
      </c>
      <c r="J11" s="66">
        <v>61.39</v>
      </c>
      <c r="K11" s="66">
        <v>78.6</v>
      </c>
      <c r="L11" s="58"/>
      <c r="M11" s="58">
        <v>72.67</v>
      </c>
      <c r="N11" s="58"/>
      <c r="O11" s="1">
        <f>COUNT(F11:N11)</f>
        <v>6</v>
      </c>
      <c r="P11" s="2">
        <f>STDEVA(F11:N11)/(SUM(F11:N11)/COUNTIF(F11:N11,"&gt;0"))</f>
        <v>0.0853621804305344</v>
      </c>
      <c r="Q11" s="127">
        <f>1/O11*(SUM(F11:N11))</f>
        <v>73.55999999999999</v>
      </c>
    </row>
    <row r="12" spans="1:17" s="67" customFormat="1" ht="26.2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7" ht="21.75" customHeight="1">
      <c r="A13" s="136" t="s">
        <v>103</v>
      </c>
      <c r="B13" s="136" t="s">
        <v>68</v>
      </c>
      <c r="C13" s="130" t="s">
        <v>175</v>
      </c>
      <c r="D13" s="136" t="s">
        <v>102</v>
      </c>
      <c r="E13" s="136" t="s">
        <v>54</v>
      </c>
      <c r="F13" s="137" t="s">
        <v>135</v>
      </c>
      <c r="G13" s="137"/>
      <c r="H13" s="137"/>
      <c r="I13" s="137"/>
      <c r="J13" s="137"/>
      <c r="K13" s="137"/>
      <c r="L13" s="137"/>
      <c r="M13" s="137"/>
      <c r="N13" s="137"/>
      <c r="O13" s="136" t="s">
        <v>113</v>
      </c>
      <c r="P13" s="130" t="s">
        <v>114</v>
      </c>
      <c r="Q13" s="133" t="s">
        <v>343</v>
      </c>
    </row>
    <row r="14" spans="1:17" ht="18.75" customHeight="1">
      <c r="A14" s="136"/>
      <c r="B14" s="136"/>
      <c r="C14" s="152"/>
      <c r="D14" s="136"/>
      <c r="E14" s="136"/>
      <c r="F14" s="138" t="s">
        <v>369</v>
      </c>
      <c r="G14" s="138" t="s">
        <v>376</v>
      </c>
      <c r="H14" s="138" t="s">
        <v>371</v>
      </c>
      <c r="I14" s="134" t="s">
        <v>370</v>
      </c>
      <c r="J14" s="134" t="s">
        <v>378</v>
      </c>
      <c r="K14" s="134" t="s">
        <v>349</v>
      </c>
      <c r="L14" s="134"/>
      <c r="M14" s="134"/>
      <c r="N14" s="134"/>
      <c r="O14" s="136"/>
      <c r="P14" s="131"/>
      <c r="Q14" s="133"/>
    </row>
    <row r="15" spans="1:17" ht="65.25" customHeight="1">
      <c r="A15" s="136"/>
      <c r="B15" s="136"/>
      <c r="C15" s="153"/>
      <c r="D15" s="136"/>
      <c r="E15" s="136"/>
      <c r="F15" s="139"/>
      <c r="G15" s="139"/>
      <c r="H15" s="139"/>
      <c r="I15" s="135"/>
      <c r="J15" s="135"/>
      <c r="K15" s="150"/>
      <c r="L15" s="151"/>
      <c r="M15" s="135"/>
      <c r="N15" s="135"/>
      <c r="O15" s="136"/>
      <c r="P15" s="132"/>
      <c r="Q15" s="133"/>
    </row>
    <row r="16" spans="1:17" ht="36.75" customHeight="1">
      <c r="A16" s="145" t="s">
        <v>67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7"/>
      <c r="Q16" s="127"/>
    </row>
    <row r="17" spans="1:17" ht="67.5" customHeight="1">
      <c r="A17" s="12" t="s">
        <v>70</v>
      </c>
      <c r="B17" s="12" t="s">
        <v>69</v>
      </c>
      <c r="C17" s="12" t="s">
        <v>29</v>
      </c>
      <c r="D17" s="1" t="s">
        <v>277</v>
      </c>
      <c r="E17" s="1" t="s">
        <v>53</v>
      </c>
      <c r="F17" s="66">
        <v>108.3</v>
      </c>
      <c r="G17" s="66">
        <v>126</v>
      </c>
      <c r="H17" s="66">
        <v>160</v>
      </c>
      <c r="I17" s="66"/>
      <c r="J17" s="66"/>
      <c r="K17" s="66">
        <v>125</v>
      </c>
      <c r="L17" s="58"/>
      <c r="M17" s="58"/>
      <c r="N17" s="58"/>
      <c r="O17" s="1">
        <f aca="true" t="shared" si="0" ref="O17:O22">COUNT(F17:N17)</f>
        <v>4</v>
      </c>
      <c r="P17" s="2">
        <f aca="true" t="shared" si="1" ref="P17:P22">STDEVA(F17:N17)/(SUM(F17:N17)/COUNTIF(F17:N17,"&gt;0"))</f>
        <v>0.1670946832191926</v>
      </c>
      <c r="Q17" s="127">
        <f aca="true" t="shared" si="2" ref="Q17:Q22">1/O17*(SUM(F17:N17))</f>
        <v>129.825</v>
      </c>
    </row>
    <row r="18" spans="1:17" ht="104.25" customHeight="1">
      <c r="A18" s="16" t="s">
        <v>95</v>
      </c>
      <c r="B18" s="12" t="s">
        <v>69</v>
      </c>
      <c r="C18" s="12" t="s">
        <v>224</v>
      </c>
      <c r="D18" s="1" t="s">
        <v>278</v>
      </c>
      <c r="E18" s="1" t="s">
        <v>53</v>
      </c>
      <c r="F18" s="66">
        <v>138.13</v>
      </c>
      <c r="G18" s="66">
        <v>170</v>
      </c>
      <c r="H18" s="66">
        <v>200</v>
      </c>
      <c r="I18" s="66"/>
      <c r="J18" s="66"/>
      <c r="K18" s="66">
        <v>175</v>
      </c>
      <c r="L18" s="58"/>
      <c r="M18" s="58"/>
      <c r="N18" s="58"/>
      <c r="O18" s="1">
        <f t="shared" si="0"/>
        <v>4</v>
      </c>
      <c r="P18" s="2">
        <f t="shared" si="1"/>
        <v>0.14883348182326112</v>
      </c>
      <c r="Q18" s="127">
        <f t="shared" si="2"/>
        <v>170.7825</v>
      </c>
    </row>
    <row r="19" spans="1:17" ht="108.75" customHeight="1">
      <c r="A19" s="12" t="s">
        <v>96</v>
      </c>
      <c r="B19" s="12" t="s">
        <v>69</v>
      </c>
      <c r="C19" s="12" t="s">
        <v>30</v>
      </c>
      <c r="D19" s="1" t="s">
        <v>279</v>
      </c>
      <c r="E19" s="1" t="s">
        <v>53</v>
      </c>
      <c r="F19" s="66">
        <v>133.9</v>
      </c>
      <c r="G19" s="66">
        <v>130</v>
      </c>
      <c r="H19" s="66">
        <v>160</v>
      </c>
      <c r="I19" s="66"/>
      <c r="J19" s="66"/>
      <c r="K19" s="66">
        <v>130</v>
      </c>
      <c r="L19" s="58"/>
      <c r="M19" s="58"/>
      <c r="N19" s="58"/>
      <c r="O19" s="1">
        <f t="shared" si="0"/>
        <v>4</v>
      </c>
      <c r="P19" s="2">
        <f t="shared" si="1"/>
        <v>0.10447583096693544</v>
      </c>
      <c r="Q19" s="127">
        <f t="shared" si="2"/>
        <v>138.475</v>
      </c>
    </row>
    <row r="20" spans="1:17" ht="111.75" customHeight="1">
      <c r="A20" s="12" t="s">
        <v>71</v>
      </c>
      <c r="B20" s="12" t="s">
        <v>69</v>
      </c>
      <c r="C20" s="12" t="s">
        <v>174</v>
      </c>
      <c r="D20" s="1" t="s">
        <v>280</v>
      </c>
      <c r="E20" s="1" t="s">
        <v>223</v>
      </c>
      <c r="F20" s="66">
        <v>124.56</v>
      </c>
      <c r="G20" s="66">
        <v>130</v>
      </c>
      <c r="H20" s="66">
        <v>130</v>
      </c>
      <c r="I20" s="66"/>
      <c r="J20" s="66"/>
      <c r="K20" s="66">
        <v>112</v>
      </c>
      <c r="L20" s="58"/>
      <c r="M20" s="58"/>
      <c r="N20" s="58"/>
      <c r="O20" s="1">
        <f t="shared" si="0"/>
        <v>4</v>
      </c>
      <c r="P20" s="2">
        <f t="shared" si="1"/>
        <v>0.06838972032885489</v>
      </c>
      <c r="Q20" s="127">
        <f t="shared" si="2"/>
        <v>124.14</v>
      </c>
    </row>
    <row r="21" spans="1:17" ht="48.75" customHeight="1">
      <c r="A21" s="12" t="s">
        <v>31</v>
      </c>
      <c r="B21" s="6" t="s">
        <v>69</v>
      </c>
      <c r="C21" s="6" t="s">
        <v>174</v>
      </c>
      <c r="D21" s="68" t="s">
        <v>32</v>
      </c>
      <c r="E21" s="68" t="s">
        <v>223</v>
      </c>
      <c r="F21" s="66">
        <v>135</v>
      </c>
      <c r="G21" s="66">
        <v>126</v>
      </c>
      <c r="H21" s="66">
        <v>120</v>
      </c>
      <c r="I21" s="66"/>
      <c r="J21" s="66"/>
      <c r="K21" s="66">
        <v>127</v>
      </c>
      <c r="L21" s="58"/>
      <c r="M21" s="58"/>
      <c r="N21" s="58"/>
      <c r="O21" s="1">
        <f t="shared" si="0"/>
        <v>4</v>
      </c>
      <c r="P21" s="2">
        <f t="shared" si="1"/>
        <v>0.04853869293676359</v>
      </c>
      <c r="Q21" s="128">
        <f t="shared" si="2"/>
        <v>127</v>
      </c>
    </row>
    <row r="22" spans="1:17" ht="69.75" customHeight="1">
      <c r="A22" s="12" t="s">
        <v>33</v>
      </c>
      <c r="B22" s="1" t="s">
        <v>69</v>
      </c>
      <c r="C22" s="12" t="s">
        <v>34</v>
      </c>
      <c r="D22" s="1" t="s">
        <v>35</v>
      </c>
      <c r="E22" s="1" t="s">
        <v>223</v>
      </c>
      <c r="F22" s="66">
        <v>154</v>
      </c>
      <c r="G22" s="66">
        <v>142</v>
      </c>
      <c r="H22" s="66">
        <v>150</v>
      </c>
      <c r="I22" s="66">
        <v>97</v>
      </c>
      <c r="J22" s="66">
        <v>97</v>
      </c>
      <c r="K22" s="66">
        <v>158</v>
      </c>
      <c r="L22" s="58"/>
      <c r="M22" s="58"/>
      <c r="N22" s="58"/>
      <c r="O22" s="1">
        <f t="shared" si="0"/>
        <v>6</v>
      </c>
      <c r="P22" s="2">
        <f t="shared" si="1"/>
        <v>0.21340671849151027</v>
      </c>
      <c r="Q22" s="128">
        <f t="shared" si="2"/>
        <v>133</v>
      </c>
    </row>
  </sheetData>
  <sheetProtection/>
  <mergeCells count="41">
    <mergeCell ref="D5:D7"/>
    <mergeCell ref="A5:A7"/>
    <mergeCell ref="G14:G15"/>
    <mergeCell ref="C13:C15"/>
    <mergeCell ref="E5:E7"/>
    <mergeCell ref="C5:C7"/>
    <mergeCell ref="B13:B15"/>
    <mergeCell ref="A13:A15"/>
    <mergeCell ref="E13:E15"/>
    <mergeCell ref="H6:H7"/>
    <mergeCell ref="F14:F15"/>
    <mergeCell ref="K6:K7"/>
    <mergeCell ref="L6:L7"/>
    <mergeCell ref="K14:K15"/>
    <mergeCell ref="L14:L15"/>
    <mergeCell ref="A16:P16"/>
    <mergeCell ref="A12:Q12"/>
    <mergeCell ref="F6:F7"/>
    <mergeCell ref="G6:G7"/>
    <mergeCell ref="A8:P8"/>
    <mergeCell ref="I6:I7"/>
    <mergeCell ref="I14:I15"/>
    <mergeCell ref="D13:D15"/>
    <mergeCell ref="O1:Q1"/>
    <mergeCell ref="O5:O7"/>
    <mergeCell ref="P5:P7"/>
    <mergeCell ref="Q5:Q7"/>
    <mergeCell ref="A3:Q3"/>
    <mergeCell ref="F5:N5"/>
    <mergeCell ref="B5:B7"/>
    <mergeCell ref="M6:M7"/>
    <mergeCell ref="N6:N7"/>
    <mergeCell ref="J6:J7"/>
    <mergeCell ref="P13:P15"/>
    <mergeCell ref="Q13:Q15"/>
    <mergeCell ref="N14:N15"/>
    <mergeCell ref="O13:O15"/>
    <mergeCell ref="J14:J15"/>
    <mergeCell ref="M14:M15"/>
    <mergeCell ref="F13:N13"/>
    <mergeCell ref="H14:H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11.00390625" style="11" customWidth="1"/>
    <col min="2" max="2" width="6.421875" style="11" customWidth="1"/>
    <col min="3" max="3" width="10.00390625" style="11" customWidth="1"/>
    <col min="4" max="4" width="33.57421875" style="11" customWidth="1"/>
    <col min="5" max="5" width="10.28125" style="11" customWidth="1"/>
    <col min="6" max="18" width="9.57421875" style="17" customWidth="1"/>
    <col min="19" max="19" width="6.140625" style="18" customWidth="1"/>
    <col min="20" max="20" width="9.7109375" style="18" customWidth="1"/>
    <col min="21" max="21" width="11.00390625" style="18" customWidth="1"/>
    <col min="22" max="16384" width="9.140625" style="11" customWidth="1"/>
  </cols>
  <sheetData>
    <row r="1" spans="19:21" ht="19.5" customHeight="1">
      <c r="S1" s="154" t="s">
        <v>137</v>
      </c>
      <c r="T1" s="154"/>
      <c r="U1" s="154"/>
    </row>
    <row r="3" spans="1:21" ht="33" customHeight="1">
      <c r="A3" s="155" t="s">
        <v>348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5" spans="1:21" s="7" customFormat="1" ht="18" customHeight="1">
      <c r="A5" s="163" t="s">
        <v>103</v>
      </c>
      <c r="B5" s="163" t="s">
        <v>68</v>
      </c>
      <c r="C5" s="156" t="s">
        <v>175</v>
      </c>
      <c r="D5" s="163" t="s">
        <v>102</v>
      </c>
      <c r="E5" s="163" t="s">
        <v>54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3" t="s">
        <v>113</v>
      </c>
      <c r="T5" s="156" t="s">
        <v>114</v>
      </c>
      <c r="U5" s="164" t="s">
        <v>342</v>
      </c>
    </row>
    <row r="6" spans="1:21" s="7" customFormat="1" ht="32.25" customHeight="1">
      <c r="A6" s="163"/>
      <c r="B6" s="163"/>
      <c r="C6" s="168"/>
      <c r="D6" s="163"/>
      <c r="E6" s="163"/>
      <c r="F6" s="160" t="s">
        <v>376</v>
      </c>
      <c r="G6" s="160" t="s">
        <v>377</v>
      </c>
      <c r="H6" s="160" t="s">
        <v>368</v>
      </c>
      <c r="I6" s="160" t="s">
        <v>400</v>
      </c>
      <c r="J6" s="160" t="s">
        <v>401</v>
      </c>
      <c r="K6" s="160" t="s">
        <v>402</v>
      </c>
      <c r="L6" s="160" t="s">
        <v>403</v>
      </c>
      <c r="M6" s="160" t="s">
        <v>404</v>
      </c>
      <c r="N6" s="160" t="s">
        <v>405</v>
      </c>
      <c r="O6" s="160" t="s">
        <v>406</v>
      </c>
      <c r="P6" s="160" t="s">
        <v>407</v>
      </c>
      <c r="Q6" s="160" t="s">
        <v>408</v>
      </c>
      <c r="R6" s="160" t="s">
        <v>409</v>
      </c>
      <c r="S6" s="163"/>
      <c r="T6" s="157"/>
      <c r="U6" s="164"/>
    </row>
    <row r="7" spans="1:21" s="7" customFormat="1" ht="50.25" customHeight="1">
      <c r="A7" s="163"/>
      <c r="B7" s="163"/>
      <c r="C7" s="169"/>
      <c r="D7" s="163"/>
      <c r="E7" s="163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3"/>
      <c r="T7" s="158"/>
      <c r="U7" s="164"/>
    </row>
    <row r="8" spans="1:21" ht="24" customHeight="1">
      <c r="A8" s="165" t="s">
        <v>72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7"/>
      <c r="U8" s="8"/>
    </row>
    <row r="9" spans="1:21" ht="60.75" customHeight="1">
      <c r="A9" s="19" t="s">
        <v>73</v>
      </c>
      <c r="B9" s="19" t="s">
        <v>69</v>
      </c>
      <c r="C9" s="19" t="s">
        <v>187</v>
      </c>
      <c r="D9" s="9" t="s">
        <v>264</v>
      </c>
      <c r="E9" s="9" t="s">
        <v>225</v>
      </c>
      <c r="F9" s="57">
        <v>28</v>
      </c>
      <c r="G9" s="57"/>
      <c r="H9" s="57"/>
      <c r="I9" s="13"/>
      <c r="J9" s="13"/>
      <c r="K9" s="13"/>
      <c r="L9" s="13"/>
      <c r="M9" s="13">
        <v>38.8</v>
      </c>
      <c r="N9" s="13"/>
      <c r="O9" s="13"/>
      <c r="P9" s="13">
        <v>45</v>
      </c>
      <c r="Q9" s="13"/>
      <c r="R9" s="13">
        <v>35</v>
      </c>
      <c r="S9" s="14">
        <f aca="true" t="shared" si="0" ref="S9:S16">COUNT(F9:R9)</f>
        <v>4</v>
      </c>
      <c r="T9" s="63">
        <f aca="true" t="shared" si="1" ref="T9:T16">STDEVA(F9:R9)/(SUM(F9:R9)/COUNTIF(F9:R9,"&gt;0"))</f>
        <v>0.19387579988582312</v>
      </c>
      <c r="U9" s="5">
        <f aca="true" t="shared" si="2" ref="U9:U16">1/S9*(SUM(F9:R9))</f>
        <v>36.7</v>
      </c>
    </row>
    <row r="10" spans="1:21" ht="57.75" customHeight="1">
      <c r="A10" s="19" t="s">
        <v>74</v>
      </c>
      <c r="B10" s="19" t="s">
        <v>69</v>
      </c>
      <c r="C10" s="19" t="s">
        <v>188</v>
      </c>
      <c r="D10" s="9" t="s">
        <v>262</v>
      </c>
      <c r="E10" s="9" t="s">
        <v>225</v>
      </c>
      <c r="F10" s="57">
        <v>26</v>
      </c>
      <c r="G10" s="57">
        <v>20</v>
      </c>
      <c r="H10" s="57">
        <v>28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f t="shared" si="0"/>
        <v>3</v>
      </c>
      <c r="T10" s="15">
        <f t="shared" si="1"/>
        <v>0.16878372968644337</v>
      </c>
      <c r="U10" s="5">
        <f t="shared" si="2"/>
        <v>24.666666666666664</v>
      </c>
    </row>
    <row r="11" spans="1:21" ht="45.75" customHeight="1">
      <c r="A11" s="19" t="s">
        <v>118</v>
      </c>
      <c r="B11" s="19" t="s">
        <v>69</v>
      </c>
      <c r="C11" s="19" t="s">
        <v>189</v>
      </c>
      <c r="D11" s="9" t="s">
        <v>263</v>
      </c>
      <c r="E11" s="9" t="s">
        <v>225</v>
      </c>
      <c r="F11" s="57">
        <v>22</v>
      </c>
      <c r="G11" s="57">
        <v>25</v>
      </c>
      <c r="H11" s="57">
        <v>22</v>
      </c>
      <c r="I11" s="13">
        <v>13</v>
      </c>
      <c r="J11" s="13">
        <v>19.91</v>
      </c>
      <c r="K11" s="13">
        <v>13.2</v>
      </c>
      <c r="L11" s="13">
        <v>21</v>
      </c>
      <c r="M11" s="13"/>
      <c r="N11" s="13"/>
      <c r="O11" s="13"/>
      <c r="P11" s="13"/>
      <c r="Q11" s="13"/>
      <c r="R11" s="13"/>
      <c r="S11" s="14">
        <f t="shared" si="0"/>
        <v>7</v>
      </c>
      <c r="T11" s="15">
        <f t="shared" si="1"/>
        <v>0.23669106881591712</v>
      </c>
      <c r="U11" s="5">
        <f t="shared" si="2"/>
        <v>19.444285714285716</v>
      </c>
    </row>
    <row r="12" spans="1:21" ht="48" customHeight="1">
      <c r="A12" s="19" t="s">
        <v>75</v>
      </c>
      <c r="B12" s="19" t="s">
        <v>69</v>
      </c>
      <c r="C12" s="19" t="s">
        <v>215</v>
      </c>
      <c r="D12" s="9" t="s">
        <v>281</v>
      </c>
      <c r="E12" s="9" t="s">
        <v>273</v>
      </c>
      <c r="F12" s="57">
        <v>160</v>
      </c>
      <c r="G12" s="57"/>
      <c r="H12" s="57">
        <v>140</v>
      </c>
      <c r="I12" s="13">
        <v>153</v>
      </c>
      <c r="J12" s="13"/>
      <c r="K12" s="13"/>
      <c r="L12" s="13"/>
      <c r="M12" s="13">
        <v>96.22</v>
      </c>
      <c r="N12" s="13"/>
      <c r="O12" s="13"/>
      <c r="P12" s="13"/>
      <c r="Q12" s="13"/>
      <c r="R12" s="13"/>
      <c r="S12" s="14">
        <f t="shared" si="0"/>
        <v>4</v>
      </c>
      <c r="T12" s="15">
        <f t="shared" si="1"/>
        <v>0.20841235094401345</v>
      </c>
      <c r="U12" s="5">
        <f t="shared" si="2"/>
        <v>137.305</v>
      </c>
    </row>
    <row r="13" spans="1:21" ht="60" customHeight="1">
      <c r="A13" s="19" t="s">
        <v>76</v>
      </c>
      <c r="B13" s="19" t="s">
        <v>69</v>
      </c>
      <c r="C13" s="19" t="s">
        <v>345</v>
      </c>
      <c r="D13" s="9" t="s">
        <v>329</v>
      </c>
      <c r="E13" s="9" t="s">
        <v>225</v>
      </c>
      <c r="F13" s="57">
        <v>26</v>
      </c>
      <c r="G13" s="57">
        <v>22</v>
      </c>
      <c r="H13" s="57">
        <v>22</v>
      </c>
      <c r="I13" s="13">
        <v>15</v>
      </c>
      <c r="J13" s="13">
        <v>18.65</v>
      </c>
      <c r="K13" s="13">
        <v>20.4</v>
      </c>
      <c r="L13" s="13">
        <v>21</v>
      </c>
      <c r="M13" s="13"/>
      <c r="N13" s="13"/>
      <c r="O13" s="13"/>
      <c r="P13" s="13"/>
      <c r="Q13" s="13"/>
      <c r="R13" s="13"/>
      <c r="S13" s="14">
        <f t="shared" si="0"/>
        <v>7</v>
      </c>
      <c r="T13" s="15">
        <f t="shared" si="1"/>
        <v>0.16286955106832582</v>
      </c>
      <c r="U13" s="5">
        <f t="shared" si="2"/>
        <v>20.72142857142857</v>
      </c>
    </row>
    <row r="14" spans="1:21" ht="63.75" customHeight="1">
      <c r="A14" s="19" t="s">
        <v>77</v>
      </c>
      <c r="B14" s="19" t="s">
        <v>69</v>
      </c>
      <c r="C14" s="19" t="s">
        <v>346</v>
      </c>
      <c r="D14" s="9" t="s">
        <v>365</v>
      </c>
      <c r="E14" s="9" t="s">
        <v>225</v>
      </c>
      <c r="F14" s="57">
        <v>19</v>
      </c>
      <c r="G14" s="57"/>
      <c r="H14" s="57"/>
      <c r="I14" s="13"/>
      <c r="J14" s="13"/>
      <c r="K14" s="13"/>
      <c r="L14" s="13"/>
      <c r="M14" s="13"/>
      <c r="N14" s="13"/>
      <c r="O14" s="13"/>
      <c r="P14" s="13"/>
      <c r="Q14" s="13">
        <v>25.9</v>
      </c>
      <c r="R14" s="13">
        <v>20</v>
      </c>
      <c r="S14" s="14">
        <f t="shared" si="0"/>
        <v>3</v>
      </c>
      <c r="T14" s="15">
        <f t="shared" si="1"/>
        <v>0.17235981746446694</v>
      </c>
      <c r="U14" s="5">
        <f t="shared" si="2"/>
        <v>21.633333333333333</v>
      </c>
    </row>
    <row r="15" spans="1:21" ht="105.75" customHeight="1">
      <c r="A15" s="19" t="s">
        <v>282</v>
      </c>
      <c r="B15" s="19" t="s">
        <v>23</v>
      </c>
      <c r="C15" s="19" t="s">
        <v>347</v>
      </c>
      <c r="D15" s="9" t="s">
        <v>330</v>
      </c>
      <c r="E15" s="9" t="s">
        <v>331</v>
      </c>
      <c r="F15" s="57"/>
      <c r="G15" s="57">
        <v>130</v>
      </c>
      <c r="H15" s="57">
        <v>160</v>
      </c>
      <c r="I15" s="13"/>
      <c r="J15" s="13"/>
      <c r="K15" s="13"/>
      <c r="L15" s="13"/>
      <c r="M15" s="13">
        <v>105.45</v>
      </c>
      <c r="N15" s="13">
        <v>120</v>
      </c>
      <c r="O15" s="13">
        <v>70.96</v>
      </c>
      <c r="P15" s="13"/>
      <c r="Q15" s="13"/>
      <c r="R15" s="13">
        <v>135.42</v>
      </c>
      <c r="S15" s="14">
        <f t="shared" si="0"/>
        <v>6</v>
      </c>
      <c r="T15" s="15">
        <f t="shared" si="1"/>
        <v>0.25085358743431385</v>
      </c>
      <c r="U15" s="5">
        <f t="shared" si="2"/>
        <v>120.305</v>
      </c>
    </row>
    <row r="16" spans="1:21" ht="105" customHeight="1">
      <c r="A16" s="19" t="s">
        <v>27</v>
      </c>
      <c r="B16" s="19" t="s">
        <v>23</v>
      </c>
      <c r="C16" s="19" t="s">
        <v>258</v>
      </c>
      <c r="D16" s="9" t="s">
        <v>259</v>
      </c>
      <c r="E16" s="9" t="s">
        <v>28</v>
      </c>
      <c r="F16" s="57"/>
      <c r="G16" s="57">
        <v>130</v>
      </c>
      <c r="H16" s="57">
        <v>160</v>
      </c>
      <c r="I16" s="13"/>
      <c r="J16" s="13"/>
      <c r="K16" s="13"/>
      <c r="L16" s="13"/>
      <c r="M16" s="13"/>
      <c r="N16" s="13">
        <v>120</v>
      </c>
      <c r="O16" s="13">
        <v>73.95</v>
      </c>
      <c r="P16" s="13"/>
      <c r="Q16" s="13"/>
      <c r="R16" s="13">
        <v>122</v>
      </c>
      <c r="S16" s="14">
        <f t="shared" si="0"/>
        <v>5</v>
      </c>
      <c r="T16" s="15">
        <f t="shared" si="1"/>
        <v>0.25491417922335996</v>
      </c>
      <c r="U16" s="5">
        <f t="shared" si="2"/>
        <v>121.19000000000001</v>
      </c>
    </row>
    <row r="17" spans="1:21" s="10" customFormat="1" ht="36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</sheetData>
  <sheetProtection/>
  <mergeCells count="26">
    <mergeCell ref="E5:E7"/>
    <mergeCell ref="G6:G7"/>
    <mergeCell ref="C5:C7"/>
    <mergeCell ref="R6:R7"/>
    <mergeCell ref="H6:H7"/>
    <mergeCell ref="Q6:Q7"/>
    <mergeCell ref="P6:P7"/>
    <mergeCell ref="A17:U17"/>
    <mergeCell ref="S5:S7"/>
    <mergeCell ref="T5:T7"/>
    <mergeCell ref="U5:U7"/>
    <mergeCell ref="A5:A7"/>
    <mergeCell ref="A8:T8"/>
    <mergeCell ref="J6:J7"/>
    <mergeCell ref="K6:K7"/>
    <mergeCell ref="D5:D7"/>
    <mergeCell ref="M6:M7"/>
    <mergeCell ref="S1:U1"/>
    <mergeCell ref="A3:U3"/>
    <mergeCell ref="F5:R5"/>
    <mergeCell ref="L6:L7"/>
    <mergeCell ref="F6:F7"/>
    <mergeCell ref="N6:N7"/>
    <mergeCell ref="O6:O7"/>
    <mergeCell ref="B5:B7"/>
    <mergeCell ref="I6:I7"/>
  </mergeCells>
  <dataValidations count="1">
    <dataValidation type="list" allowBlank="1" showInputMessage="1" showErrorMessage="1" sqref="B15:B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20" zoomScaleNormal="120" zoomScalePageLayoutView="0" workbookViewId="0" topLeftCell="A19">
      <selection activeCell="B1" sqref="B1:B16384"/>
    </sheetView>
  </sheetViews>
  <sheetFormatPr defaultColWidth="9.140625" defaultRowHeight="15"/>
  <cols>
    <col min="1" max="1" width="14.140625" style="32" customWidth="1"/>
    <col min="2" max="2" width="6.57421875" style="32" customWidth="1"/>
    <col min="3" max="3" width="23.421875" style="32" customWidth="1"/>
    <col min="4" max="4" width="22.28125" style="32" customWidth="1"/>
    <col min="5" max="5" width="13.57421875" style="32" customWidth="1"/>
    <col min="6" max="6" width="10.28125" style="33" customWidth="1"/>
    <col min="7" max="7" width="9.7109375" style="33" customWidth="1"/>
    <col min="8" max="8" width="10.28125" style="33" customWidth="1"/>
    <col min="9" max="12" width="10.00390625" style="33" customWidth="1"/>
    <col min="13" max="13" width="10.57421875" style="33" customWidth="1"/>
    <col min="14" max="14" width="7.57421875" style="33" customWidth="1"/>
    <col min="15" max="15" width="8.28125" style="33" customWidth="1"/>
    <col min="16" max="16" width="9.28125" style="33" customWidth="1"/>
    <col min="17" max="16384" width="9.140625" style="32" customWidth="1"/>
  </cols>
  <sheetData>
    <row r="1" spans="15:16" ht="22.5" customHeight="1">
      <c r="O1" s="181" t="s">
        <v>138</v>
      </c>
      <c r="P1" s="181"/>
    </row>
    <row r="2" ht="21" customHeight="1"/>
    <row r="3" spans="1:16" ht="15">
      <c r="A3" s="182" t="s">
        <v>364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9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35" customFormat="1" ht="30.75" customHeight="1">
      <c r="A5" s="177" t="s">
        <v>103</v>
      </c>
      <c r="B5" s="177" t="s">
        <v>68</v>
      </c>
      <c r="C5" s="178" t="s">
        <v>175</v>
      </c>
      <c r="D5" s="177" t="s">
        <v>102</v>
      </c>
      <c r="E5" s="177" t="s">
        <v>55</v>
      </c>
      <c r="F5" s="186" t="s">
        <v>135</v>
      </c>
      <c r="G5" s="186"/>
      <c r="H5" s="186"/>
      <c r="I5" s="186"/>
      <c r="J5" s="186"/>
      <c r="K5" s="186"/>
      <c r="L5" s="186"/>
      <c r="M5" s="186"/>
      <c r="N5" s="177" t="s">
        <v>113</v>
      </c>
      <c r="O5" s="178" t="s">
        <v>114</v>
      </c>
      <c r="P5" s="185" t="s">
        <v>350</v>
      </c>
    </row>
    <row r="6" spans="1:16" s="35" customFormat="1" ht="36" customHeight="1">
      <c r="A6" s="177"/>
      <c r="B6" s="177"/>
      <c r="C6" s="183"/>
      <c r="D6" s="177"/>
      <c r="E6" s="177"/>
      <c r="F6" s="175" t="s">
        <v>349</v>
      </c>
      <c r="G6" s="175" t="s">
        <v>376</v>
      </c>
      <c r="H6" s="175" t="s">
        <v>377</v>
      </c>
      <c r="I6" s="175" t="s">
        <v>368</v>
      </c>
      <c r="J6" s="175" t="s">
        <v>410</v>
      </c>
      <c r="K6" s="175" t="s">
        <v>411</v>
      </c>
      <c r="L6" s="175" t="s">
        <v>412</v>
      </c>
      <c r="M6" s="175" t="s">
        <v>413</v>
      </c>
      <c r="N6" s="177"/>
      <c r="O6" s="179"/>
      <c r="P6" s="185"/>
    </row>
    <row r="7" spans="1:16" s="35" customFormat="1" ht="61.5" customHeight="1">
      <c r="A7" s="177"/>
      <c r="B7" s="177"/>
      <c r="C7" s="184"/>
      <c r="D7" s="177"/>
      <c r="E7" s="177"/>
      <c r="F7" s="151"/>
      <c r="G7" s="187"/>
      <c r="H7" s="176"/>
      <c r="I7" s="176"/>
      <c r="J7" s="176"/>
      <c r="K7" s="176"/>
      <c r="L7" s="176"/>
      <c r="M7" s="176"/>
      <c r="N7" s="177"/>
      <c r="O7" s="180"/>
      <c r="P7" s="185"/>
    </row>
    <row r="8" spans="1:16" s="36" customFormat="1" ht="27.75" customHeight="1">
      <c r="A8" s="172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  <c r="P8" s="25"/>
    </row>
    <row r="9" spans="1:16" s="36" customFormat="1" ht="123.75" customHeight="1">
      <c r="A9" s="26" t="s">
        <v>51</v>
      </c>
      <c r="B9" s="26" t="s">
        <v>69</v>
      </c>
      <c r="C9" s="26" t="s">
        <v>16</v>
      </c>
      <c r="D9" s="27" t="s">
        <v>176</v>
      </c>
      <c r="E9" s="27" t="s">
        <v>97</v>
      </c>
      <c r="F9" s="28">
        <v>440</v>
      </c>
      <c r="G9" s="28">
        <v>320</v>
      </c>
      <c r="H9" s="64"/>
      <c r="I9" s="64">
        <v>310</v>
      </c>
      <c r="J9" s="29"/>
      <c r="K9" s="59"/>
      <c r="L9" s="59"/>
      <c r="M9" s="29"/>
      <c r="N9" s="27">
        <f>COUNT(F9:M9)</f>
        <v>3</v>
      </c>
      <c r="O9" s="30">
        <f>STDEVA(F9:M9)/(SUM(F9:M9)/COUNTIF(F9:M9,"&gt;0"))</f>
        <v>0.20282742443187593</v>
      </c>
      <c r="P9" s="25">
        <f>1/N9*(SUM(F9:M9))</f>
        <v>356.66666666666663</v>
      </c>
    </row>
    <row r="10" spans="1:16" s="36" customFormat="1" ht="123.75" customHeight="1">
      <c r="A10" s="26" t="s">
        <v>120</v>
      </c>
      <c r="B10" s="26" t="s">
        <v>69</v>
      </c>
      <c r="C10" s="26" t="s">
        <v>274</v>
      </c>
      <c r="D10" s="27" t="s">
        <v>283</v>
      </c>
      <c r="E10" s="61" t="s">
        <v>226</v>
      </c>
      <c r="F10" s="28">
        <v>210</v>
      </c>
      <c r="G10" s="28">
        <v>200</v>
      </c>
      <c r="H10" s="64">
        <v>110</v>
      </c>
      <c r="I10" s="64">
        <v>215</v>
      </c>
      <c r="J10" s="29"/>
      <c r="K10" s="59">
        <v>164.07</v>
      </c>
      <c r="L10" s="59"/>
      <c r="M10" s="29"/>
      <c r="N10" s="27">
        <f>COUNT(F10:M10)</f>
        <v>5</v>
      </c>
      <c r="O10" s="30">
        <f>STDEVA(F10:M10)/(SUM(F10:M10)/COUNTIF(F10:M10,"&gt;0"))</f>
        <v>0.24366171463831388</v>
      </c>
      <c r="P10" s="25">
        <f>1/N10*(SUM(F10:M10))</f>
        <v>179.814</v>
      </c>
    </row>
    <row r="11" spans="1:16" s="36" customFormat="1" ht="134.25" customHeight="1">
      <c r="A11" s="26" t="s">
        <v>148</v>
      </c>
      <c r="B11" s="26" t="s">
        <v>69</v>
      </c>
      <c r="C11" s="26" t="s">
        <v>274</v>
      </c>
      <c r="D11" s="27" t="s">
        <v>284</v>
      </c>
      <c r="E11" s="61" t="s">
        <v>226</v>
      </c>
      <c r="F11" s="28">
        <v>200</v>
      </c>
      <c r="G11" s="28"/>
      <c r="H11" s="64">
        <v>110</v>
      </c>
      <c r="I11" s="64">
        <v>220</v>
      </c>
      <c r="J11" s="29"/>
      <c r="K11" s="59">
        <v>180</v>
      </c>
      <c r="L11" s="59">
        <v>210</v>
      </c>
      <c r="M11" s="29">
        <v>197.5</v>
      </c>
      <c r="N11" s="27">
        <f>COUNT(F11:M11)</f>
        <v>6</v>
      </c>
      <c r="O11" s="30">
        <f>STDEVA(F11:M11)/(SUM(F11:M11)/COUNTIF(F11:M11,"&gt;0"))</f>
        <v>0.2130383604015189</v>
      </c>
      <c r="P11" s="25">
        <f>1/N11*(SUM(F11:M11))</f>
        <v>186.25</v>
      </c>
    </row>
    <row r="12" spans="1:16" ht="128.25" customHeight="1">
      <c r="A12" s="26" t="s">
        <v>22</v>
      </c>
      <c r="B12" s="26" t="s">
        <v>23</v>
      </c>
      <c r="C12" s="26" t="s">
        <v>274</v>
      </c>
      <c r="D12" s="27" t="s">
        <v>285</v>
      </c>
      <c r="E12" s="61" t="s">
        <v>24</v>
      </c>
      <c r="F12" s="28">
        <v>420</v>
      </c>
      <c r="G12" s="28"/>
      <c r="H12" s="64">
        <v>270</v>
      </c>
      <c r="I12" s="64">
        <v>550</v>
      </c>
      <c r="J12" s="29">
        <v>425.4</v>
      </c>
      <c r="K12" s="59"/>
      <c r="L12" s="59"/>
      <c r="M12" s="29"/>
      <c r="N12" s="27">
        <f>COUNT(F12:M12)</f>
        <v>4</v>
      </c>
      <c r="O12" s="30">
        <f>STDEVA(F12:M12)/(SUM(F12:M12)/COUNTIF(F12:M12,"&gt;0"))</f>
        <v>0.2751667059701404</v>
      </c>
      <c r="P12" s="25">
        <f>1/N12*(SUM(F12:M12))</f>
        <v>416.35</v>
      </c>
    </row>
    <row r="13" spans="1:15" ht="9.7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15" ht="9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</sheetData>
  <sheetProtection/>
  <mergeCells count="21">
    <mergeCell ref="F6:F7"/>
    <mergeCell ref="G6:G7"/>
    <mergeCell ref="O1:P1"/>
    <mergeCell ref="A3:P3"/>
    <mergeCell ref="A5:A7"/>
    <mergeCell ref="C5:C7"/>
    <mergeCell ref="D5:D7"/>
    <mergeCell ref="P5:P7"/>
    <mergeCell ref="K6:K7"/>
    <mergeCell ref="L6:L7"/>
    <mergeCell ref="J6:J7"/>
    <mergeCell ref="F5:M5"/>
    <mergeCell ref="A13:O14"/>
    <mergeCell ref="A8:O8"/>
    <mergeCell ref="M6:M7"/>
    <mergeCell ref="I6:I7"/>
    <mergeCell ref="E5:E7"/>
    <mergeCell ref="N5:N7"/>
    <mergeCell ref="O5:O7"/>
    <mergeCell ref="H6:H7"/>
    <mergeCell ref="B5:B7"/>
  </mergeCells>
  <dataValidations count="1">
    <dataValidation type="list" allowBlank="1" showInputMessage="1" showErrorMessage="1" sqref="B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23">
      <selection activeCell="B5" sqref="B1:B16384"/>
    </sheetView>
  </sheetViews>
  <sheetFormatPr defaultColWidth="9.140625" defaultRowHeight="15"/>
  <cols>
    <col min="1" max="1" width="13.28125" style="21" customWidth="1"/>
    <col min="2" max="2" width="9.7109375" style="21" customWidth="1"/>
    <col min="3" max="3" width="10.140625" style="21" customWidth="1"/>
    <col min="4" max="4" width="22.7109375" style="21" customWidth="1"/>
    <col min="5" max="5" width="11.00390625" style="21" customWidth="1"/>
    <col min="6" max="6" width="9.28125" style="22" customWidth="1"/>
    <col min="7" max="14" width="10.140625" style="22" customWidth="1"/>
    <col min="15" max="15" width="7.8515625" style="22" customWidth="1"/>
    <col min="16" max="16" width="7.7109375" style="22" customWidth="1"/>
    <col min="17" max="17" width="9.57421875" style="22" customWidth="1"/>
    <col min="18" max="16384" width="9.140625" style="21" customWidth="1"/>
  </cols>
  <sheetData>
    <row r="1" spans="15:17" ht="19.5" customHeight="1">
      <c r="O1" s="194" t="s">
        <v>139</v>
      </c>
      <c r="P1" s="194"/>
      <c r="Q1" s="194"/>
    </row>
    <row r="3" spans="1:17" ht="24" customHeight="1">
      <c r="A3" s="141" t="s">
        <v>352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6:17" ht="9.75"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s="24" customFormat="1" ht="36.75" customHeight="1">
      <c r="A6" s="177" t="s">
        <v>103</v>
      </c>
      <c r="B6" s="177" t="s">
        <v>68</v>
      </c>
      <c r="C6" s="178" t="s">
        <v>175</v>
      </c>
      <c r="D6" s="177" t="s">
        <v>102</v>
      </c>
      <c r="E6" s="177" t="s">
        <v>55</v>
      </c>
      <c r="F6" s="195" t="s">
        <v>135</v>
      </c>
      <c r="G6" s="195"/>
      <c r="H6" s="195"/>
      <c r="I6" s="195"/>
      <c r="J6" s="195"/>
      <c r="K6" s="195"/>
      <c r="L6" s="195"/>
      <c r="M6" s="195"/>
      <c r="N6" s="196"/>
      <c r="O6" s="178" t="s">
        <v>113</v>
      </c>
      <c r="P6" s="178" t="s">
        <v>114</v>
      </c>
      <c r="Q6" s="189" t="s">
        <v>351</v>
      </c>
    </row>
    <row r="7" spans="1:17" s="24" customFormat="1" ht="96.75" customHeight="1">
      <c r="A7" s="177"/>
      <c r="B7" s="177"/>
      <c r="C7" s="188"/>
      <c r="D7" s="177"/>
      <c r="E7" s="177"/>
      <c r="F7" s="60" t="s">
        <v>349</v>
      </c>
      <c r="G7" s="60" t="s">
        <v>376</v>
      </c>
      <c r="H7" s="60" t="s">
        <v>353</v>
      </c>
      <c r="I7" s="60" t="s">
        <v>377</v>
      </c>
      <c r="J7" s="60" t="s">
        <v>368</v>
      </c>
      <c r="K7" s="60" t="s">
        <v>414</v>
      </c>
      <c r="L7" s="60" t="s">
        <v>415</v>
      </c>
      <c r="M7" s="60" t="s">
        <v>416</v>
      </c>
      <c r="N7" s="60" t="s">
        <v>417</v>
      </c>
      <c r="O7" s="180"/>
      <c r="P7" s="180"/>
      <c r="Q7" s="190"/>
    </row>
    <row r="8" spans="1:17" ht="26.25" customHeight="1">
      <c r="A8" s="191" t="s">
        <v>21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3"/>
      <c r="Q8" s="23"/>
    </row>
    <row r="9" spans="1:17" ht="82.5" customHeight="1">
      <c r="A9" s="31" t="s">
        <v>121</v>
      </c>
      <c r="B9" s="26" t="s">
        <v>69</v>
      </c>
      <c r="C9" s="26" t="s">
        <v>177</v>
      </c>
      <c r="D9" s="37" t="s">
        <v>213</v>
      </c>
      <c r="E9" s="27" t="s">
        <v>227</v>
      </c>
      <c r="F9" s="28"/>
      <c r="G9" s="28">
        <v>145</v>
      </c>
      <c r="H9" s="28">
        <v>118</v>
      </c>
      <c r="I9" s="64">
        <v>97</v>
      </c>
      <c r="J9" s="64">
        <v>150</v>
      </c>
      <c r="K9" s="29">
        <v>80.77</v>
      </c>
      <c r="L9" s="29">
        <v>98</v>
      </c>
      <c r="M9" s="29"/>
      <c r="N9" s="29"/>
      <c r="O9" s="27">
        <f>COUNT(F9:N9)</f>
        <v>6</v>
      </c>
      <c r="P9" s="30">
        <f>STDEVA(F9:N9)/(SUM(F9:N9)/COUNTIF(F9:N9,"&gt;0"))</f>
        <v>0.24386454720259967</v>
      </c>
      <c r="Q9" s="25">
        <f>1/O9*(SUM(F9:N9))</f>
        <v>114.79499999999999</v>
      </c>
    </row>
    <row r="10" spans="1:17" ht="69" customHeight="1">
      <c r="A10" s="26" t="s">
        <v>122</v>
      </c>
      <c r="B10" s="26" t="s">
        <v>69</v>
      </c>
      <c r="C10" s="26" t="s">
        <v>177</v>
      </c>
      <c r="D10" s="37" t="s">
        <v>214</v>
      </c>
      <c r="E10" s="27" t="s">
        <v>228</v>
      </c>
      <c r="F10" s="28">
        <v>150</v>
      </c>
      <c r="G10" s="28">
        <v>160</v>
      </c>
      <c r="H10" s="28">
        <v>120</v>
      </c>
      <c r="I10" s="64">
        <v>93</v>
      </c>
      <c r="J10" s="64">
        <v>170</v>
      </c>
      <c r="K10" s="29"/>
      <c r="L10" s="29"/>
      <c r="M10" s="29">
        <v>96.98</v>
      </c>
      <c r="N10" s="29">
        <v>115.25</v>
      </c>
      <c r="O10" s="27">
        <f>COUNT(F10:N10)</f>
        <v>7</v>
      </c>
      <c r="P10" s="30">
        <f>STDEVA(F10:N10)/(SUM(F10:N10)/COUNTIF(F10:N10,"&gt;0"))</f>
        <v>0.2377902682162824</v>
      </c>
      <c r="Q10" s="25">
        <f>1/O10*(SUM(F10:N10))</f>
        <v>129.31857142857143</v>
      </c>
    </row>
    <row r="11" spans="1:17" ht="59.25" customHeight="1">
      <c r="A11" s="26" t="s">
        <v>143</v>
      </c>
      <c r="B11" s="26" t="s">
        <v>69</v>
      </c>
      <c r="C11" s="26" t="s">
        <v>177</v>
      </c>
      <c r="D11" s="37" t="s">
        <v>144</v>
      </c>
      <c r="E11" s="27" t="s">
        <v>228</v>
      </c>
      <c r="F11" s="64">
        <v>190</v>
      </c>
      <c r="G11" s="64">
        <v>210</v>
      </c>
      <c r="H11" s="64">
        <v>160</v>
      </c>
      <c r="I11" s="64">
        <v>120</v>
      </c>
      <c r="J11" s="64">
        <v>220</v>
      </c>
      <c r="K11" s="29"/>
      <c r="L11" s="29"/>
      <c r="M11" s="29">
        <v>131.9</v>
      </c>
      <c r="N11" s="59"/>
      <c r="O11" s="27">
        <f>COUNT(F11:N11)</f>
        <v>6</v>
      </c>
      <c r="P11" s="30">
        <f>STDEVA(F11:N11)/(SUM(F11:N11)/COUNTIF(F11:N11,"&gt;0"))</f>
        <v>0.24013333021807662</v>
      </c>
      <c r="Q11" s="84">
        <f>1/O11*(SUM(F11:N11))</f>
        <v>171.98333333333335</v>
      </c>
    </row>
    <row r="12" spans="1:17" ht="82.5" customHeight="1">
      <c r="A12" s="27" t="s">
        <v>121</v>
      </c>
      <c r="B12" s="26" t="s">
        <v>69</v>
      </c>
      <c r="C12" s="26" t="s">
        <v>177</v>
      </c>
      <c r="D12" s="27" t="s">
        <v>332</v>
      </c>
      <c r="E12" s="27" t="s">
        <v>227</v>
      </c>
      <c r="F12" s="85">
        <v>144</v>
      </c>
      <c r="G12" s="85">
        <v>150</v>
      </c>
      <c r="H12" s="85">
        <v>118</v>
      </c>
      <c r="I12" s="85">
        <v>110</v>
      </c>
      <c r="J12" s="85">
        <v>160</v>
      </c>
      <c r="K12" s="86"/>
      <c r="L12" s="86"/>
      <c r="M12" s="86">
        <v>96.98</v>
      </c>
      <c r="N12" s="86"/>
      <c r="O12" s="27">
        <f>COUNT(F12:N12)</f>
        <v>6</v>
      </c>
      <c r="P12" s="30">
        <f>STDEVA(F12:N12)/(SUM(F12:N12)/COUNTIF(F12:N12,"&gt;0"))</f>
        <v>0.19271801224415902</v>
      </c>
      <c r="Q12" s="84">
        <f>1/O12*(SUM(F12:N12))</f>
        <v>129.82999999999998</v>
      </c>
    </row>
  </sheetData>
  <sheetProtection/>
  <mergeCells count="12">
    <mergeCell ref="E6:E7"/>
    <mergeCell ref="F6:N6"/>
    <mergeCell ref="O6:O7"/>
    <mergeCell ref="P6:P7"/>
    <mergeCell ref="C6:C7"/>
    <mergeCell ref="Q6:Q7"/>
    <mergeCell ref="A8:P8"/>
    <mergeCell ref="O1:Q1"/>
    <mergeCell ref="A3:Q3"/>
    <mergeCell ref="A6:A7"/>
    <mergeCell ref="B6:B7"/>
    <mergeCell ref="D6:D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80" zoomScaleNormal="80" zoomScalePageLayoutView="0" workbookViewId="0" topLeftCell="A13">
      <selection activeCell="B1" sqref="B1:B16384"/>
    </sheetView>
  </sheetViews>
  <sheetFormatPr defaultColWidth="9.140625" defaultRowHeight="15"/>
  <cols>
    <col min="1" max="1" width="15.140625" style="38" customWidth="1"/>
    <col min="2" max="2" width="13.140625" style="38" customWidth="1"/>
    <col min="3" max="3" width="37.7109375" style="38" customWidth="1"/>
    <col min="4" max="4" width="41.7109375" style="38" customWidth="1"/>
    <col min="5" max="5" width="26.140625" style="38" customWidth="1"/>
    <col min="6" max="6" width="12.7109375" style="39" customWidth="1"/>
    <col min="7" max="7" width="12.57421875" style="39" customWidth="1"/>
    <col min="8" max="10" width="12.140625" style="39" customWidth="1"/>
    <col min="11" max="11" width="14.140625" style="39" customWidth="1"/>
    <col min="12" max="12" width="14.7109375" style="39" customWidth="1"/>
    <col min="13" max="13" width="8.00390625" style="39" customWidth="1"/>
    <col min="14" max="14" width="12.421875" style="39" customWidth="1"/>
    <col min="15" max="15" width="16.28125" style="39" customWidth="1"/>
    <col min="16" max="16384" width="9.140625" style="38" customWidth="1"/>
  </cols>
  <sheetData>
    <row r="1" spans="13:14" ht="42.75" customHeight="1">
      <c r="M1" s="209" t="s">
        <v>140</v>
      </c>
      <c r="N1" s="209"/>
    </row>
    <row r="3" spans="1:15" ht="41.25" customHeight="1">
      <c r="A3" s="141" t="s">
        <v>354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5" spans="1:15" s="40" customFormat="1" ht="36" customHeight="1">
      <c r="A5" s="198" t="s">
        <v>103</v>
      </c>
      <c r="B5" s="198" t="s">
        <v>68</v>
      </c>
      <c r="C5" s="203" t="s">
        <v>175</v>
      </c>
      <c r="D5" s="198" t="s">
        <v>102</v>
      </c>
      <c r="E5" s="198" t="s">
        <v>54</v>
      </c>
      <c r="F5" s="199"/>
      <c r="G5" s="199"/>
      <c r="H5" s="199"/>
      <c r="I5" s="199"/>
      <c r="J5" s="199"/>
      <c r="K5" s="199"/>
      <c r="L5" s="199"/>
      <c r="M5" s="198" t="s">
        <v>113</v>
      </c>
      <c r="N5" s="203" t="s">
        <v>114</v>
      </c>
      <c r="O5" s="210" t="s">
        <v>355</v>
      </c>
    </row>
    <row r="6" spans="1:15" s="40" customFormat="1" ht="38.25" customHeight="1">
      <c r="A6" s="198"/>
      <c r="B6" s="198"/>
      <c r="C6" s="204"/>
      <c r="D6" s="198"/>
      <c r="E6" s="198"/>
      <c r="F6" s="197" t="s">
        <v>349</v>
      </c>
      <c r="G6" s="197" t="s">
        <v>366</v>
      </c>
      <c r="H6" s="197" t="s">
        <v>376</v>
      </c>
      <c r="I6" s="197" t="s">
        <v>377</v>
      </c>
      <c r="J6" s="197" t="s">
        <v>446</v>
      </c>
      <c r="K6" s="197" t="s">
        <v>418</v>
      </c>
      <c r="L6" s="197" t="s">
        <v>419</v>
      </c>
      <c r="M6" s="198"/>
      <c r="N6" s="206"/>
      <c r="O6" s="211"/>
    </row>
    <row r="7" spans="1:15" s="40" customFormat="1" ht="77.25" customHeight="1">
      <c r="A7" s="198"/>
      <c r="B7" s="198"/>
      <c r="C7" s="205"/>
      <c r="D7" s="198"/>
      <c r="E7" s="198"/>
      <c r="F7" s="151"/>
      <c r="G7" s="208"/>
      <c r="H7" s="208"/>
      <c r="I7" s="151"/>
      <c r="J7" s="151"/>
      <c r="K7" s="151"/>
      <c r="L7" s="151"/>
      <c r="M7" s="198"/>
      <c r="N7" s="207"/>
      <c r="O7" s="211"/>
    </row>
    <row r="8" spans="1:15" ht="41.25" customHeight="1">
      <c r="A8" s="200" t="s">
        <v>78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212"/>
    </row>
    <row r="9" spans="1:15" ht="123.75" customHeight="1">
      <c r="A9" s="43" t="s">
        <v>106</v>
      </c>
      <c r="B9" s="43" t="s">
        <v>69</v>
      </c>
      <c r="C9" s="43" t="s">
        <v>178</v>
      </c>
      <c r="D9" s="44" t="s">
        <v>286</v>
      </c>
      <c r="E9" s="44" t="s">
        <v>98</v>
      </c>
      <c r="F9" s="45">
        <v>330</v>
      </c>
      <c r="G9" s="49"/>
      <c r="H9" s="49"/>
      <c r="I9" s="49"/>
      <c r="J9" s="49">
        <v>498</v>
      </c>
      <c r="K9" s="46"/>
      <c r="L9" s="46">
        <v>320.89</v>
      </c>
      <c r="M9" s="44">
        <f aca="true" t="shared" si="0" ref="M9:M15">COUNT(F9:L9)</f>
        <v>3</v>
      </c>
      <c r="N9" s="47">
        <f aca="true" t="shared" si="1" ref="N9:N15">STDEVA(F9:L9)/(SUM(F9:L9)/COUNTIF(F9:L9,"&gt;0"))</f>
        <v>0.26041331795924655</v>
      </c>
      <c r="O9" s="52">
        <f aca="true" t="shared" si="2" ref="O9:O15">1/M9*(SUM(F9:L9))</f>
        <v>382.96333333333325</v>
      </c>
    </row>
    <row r="10" spans="1:15" ht="126" customHeight="1">
      <c r="A10" s="43" t="s">
        <v>107</v>
      </c>
      <c r="B10" s="43" t="s">
        <v>69</v>
      </c>
      <c r="C10" s="43" t="s">
        <v>178</v>
      </c>
      <c r="D10" s="44" t="s">
        <v>287</v>
      </c>
      <c r="E10" s="44" t="s">
        <v>99</v>
      </c>
      <c r="F10" s="45">
        <v>350</v>
      </c>
      <c r="G10" s="49">
        <v>237.5</v>
      </c>
      <c r="H10" s="49">
        <v>305</v>
      </c>
      <c r="I10" s="49">
        <v>170</v>
      </c>
      <c r="J10" s="49"/>
      <c r="K10" s="46">
        <v>260</v>
      </c>
      <c r="L10" s="46"/>
      <c r="M10" s="44">
        <f t="shared" si="0"/>
        <v>5</v>
      </c>
      <c r="N10" s="47">
        <f t="shared" si="1"/>
        <v>0.2580184461113949</v>
      </c>
      <c r="O10" s="52">
        <f t="shared" si="2"/>
        <v>264.5</v>
      </c>
    </row>
    <row r="11" spans="1:15" ht="140.25" customHeight="1">
      <c r="A11" s="43" t="s">
        <v>108</v>
      </c>
      <c r="B11" s="43" t="s">
        <v>69</v>
      </c>
      <c r="C11" s="43" t="s">
        <v>178</v>
      </c>
      <c r="D11" s="44" t="s">
        <v>288</v>
      </c>
      <c r="E11" s="44" t="s">
        <v>99</v>
      </c>
      <c r="F11" s="45">
        <v>370</v>
      </c>
      <c r="G11" s="49">
        <v>237.5</v>
      </c>
      <c r="H11" s="49">
        <v>310</v>
      </c>
      <c r="I11" s="49">
        <v>175</v>
      </c>
      <c r="J11" s="49"/>
      <c r="K11" s="46"/>
      <c r="L11" s="46"/>
      <c r="M11" s="44">
        <f t="shared" si="0"/>
        <v>4</v>
      </c>
      <c r="N11" s="47">
        <f t="shared" si="1"/>
        <v>0.31097716209353204</v>
      </c>
      <c r="O11" s="52">
        <f t="shared" si="2"/>
        <v>273.125</v>
      </c>
    </row>
    <row r="12" spans="1:15" ht="129" customHeight="1">
      <c r="A12" s="43" t="s">
        <v>109</v>
      </c>
      <c r="B12" s="43" t="s">
        <v>69</v>
      </c>
      <c r="C12" s="43" t="s">
        <v>179</v>
      </c>
      <c r="D12" s="44" t="s">
        <v>289</v>
      </c>
      <c r="E12" s="44" t="s">
        <v>98</v>
      </c>
      <c r="F12" s="45">
        <v>400</v>
      </c>
      <c r="G12" s="49">
        <v>287.5</v>
      </c>
      <c r="H12" s="49">
        <v>420</v>
      </c>
      <c r="I12" s="49"/>
      <c r="J12" s="49"/>
      <c r="K12" s="46"/>
      <c r="L12" s="46"/>
      <c r="M12" s="44">
        <f t="shared" si="0"/>
        <v>3</v>
      </c>
      <c r="N12" s="47">
        <f t="shared" si="1"/>
        <v>0.1934867784568824</v>
      </c>
      <c r="O12" s="52">
        <f t="shared" si="2"/>
        <v>369.16666666666663</v>
      </c>
    </row>
    <row r="13" spans="1:15" ht="126" customHeight="1">
      <c r="A13" s="43" t="s">
        <v>123</v>
      </c>
      <c r="B13" s="43" t="s">
        <v>69</v>
      </c>
      <c r="C13" s="43" t="s">
        <v>180</v>
      </c>
      <c r="D13" s="44" t="s">
        <v>290</v>
      </c>
      <c r="E13" s="44" t="s">
        <v>229</v>
      </c>
      <c r="F13" s="45">
        <v>460</v>
      </c>
      <c r="G13" s="49">
        <v>415.38</v>
      </c>
      <c r="H13" s="49">
        <v>350</v>
      </c>
      <c r="I13" s="49"/>
      <c r="J13" s="49"/>
      <c r="K13" s="46"/>
      <c r="L13" s="46"/>
      <c r="M13" s="44">
        <f t="shared" si="0"/>
        <v>3</v>
      </c>
      <c r="N13" s="47">
        <f t="shared" si="1"/>
        <v>0.13544908875241507</v>
      </c>
      <c r="O13" s="52">
        <f t="shared" si="2"/>
        <v>408.46000000000004</v>
      </c>
    </row>
    <row r="14" spans="1:15" ht="126" customHeight="1">
      <c r="A14" s="43" t="s">
        <v>124</v>
      </c>
      <c r="B14" s="43" t="s">
        <v>69</v>
      </c>
      <c r="C14" s="43" t="s">
        <v>180</v>
      </c>
      <c r="D14" s="44" t="s">
        <v>292</v>
      </c>
      <c r="E14" s="44" t="s">
        <v>229</v>
      </c>
      <c r="F14" s="45">
        <v>450</v>
      </c>
      <c r="G14" s="49">
        <v>384.62</v>
      </c>
      <c r="H14" s="49">
        <v>350</v>
      </c>
      <c r="I14" s="49"/>
      <c r="J14" s="49"/>
      <c r="K14" s="46"/>
      <c r="L14" s="46"/>
      <c r="M14" s="44">
        <f t="shared" si="0"/>
        <v>3</v>
      </c>
      <c r="N14" s="47">
        <f t="shared" si="1"/>
        <v>0.12860417801791052</v>
      </c>
      <c r="O14" s="52">
        <f t="shared" si="2"/>
        <v>394.8733333333333</v>
      </c>
    </row>
    <row r="15" spans="1:15" ht="129.75" customHeight="1">
      <c r="A15" s="51" t="s">
        <v>149</v>
      </c>
      <c r="B15" s="43" t="s">
        <v>69</v>
      </c>
      <c r="C15" s="43" t="s">
        <v>253</v>
      </c>
      <c r="D15" s="44" t="s">
        <v>291</v>
      </c>
      <c r="E15" s="44" t="s">
        <v>326</v>
      </c>
      <c r="F15" s="45">
        <v>250</v>
      </c>
      <c r="G15" s="49"/>
      <c r="H15" s="49">
        <v>230</v>
      </c>
      <c r="I15" s="49"/>
      <c r="J15" s="49"/>
      <c r="K15" s="46">
        <v>260</v>
      </c>
      <c r="L15" s="46"/>
      <c r="M15" s="44">
        <f t="shared" si="0"/>
        <v>3</v>
      </c>
      <c r="N15" s="47">
        <f t="shared" si="1"/>
        <v>0.061926698580484336</v>
      </c>
      <c r="O15" s="52">
        <f t="shared" si="2"/>
        <v>246.66666666666666</v>
      </c>
    </row>
  </sheetData>
  <sheetProtection/>
  <mergeCells count="19">
    <mergeCell ref="N5:N7"/>
    <mergeCell ref="L6:L7"/>
    <mergeCell ref="F6:F7"/>
    <mergeCell ref="H6:H7"/>
    <mergeCell ref="M1:N1"/>
    <mergeCell ref="A3:O3"/>
    <mergeCell ref="O5:O8"/>
    <mergeCell ref="D5:D7"/>
    <mergeCell ref="G6:G7"/>
    <mergeCell ref="J6:J7"/>
    <mergeCell ref="B5:B7"/>
    <mergeCell ref="F5:L5"/>
    <mergeCell ref="A8:N8"/>
    <mergeCell ref="E5:E7"/>
    <mergeCell ref="C5:C7"/>
    <mergeCell ref="A5:A7"/>
    <mergeCell ref="K6:K7"/>
    <mergeCell ref="M5:M7"/>
    <mergeCell ref="I6:I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zoomScalePageLayoutView="0" workbookViewId="0" topLeftCell="A1">
      <selection activeCell="B1" sqref="B1:B16384"/>
    </sheetView>
  </sheetViews>
  <sheetFormatPr defaultColWidth="9.140625" defaultRowHeight="15"/>
  <cols>
    <col min="1" max="1" width="15.8515625" style="38" customWidth="1"/>
    <col min="2" max="2" width="11.140625" style="38" customWidth="1"/>
    <col min="3" max="3" width="53.00390625" style="38" customWidth="1"/>
    <col min="4" max="4" width="39.8515625" style="38" customWidth="1"/>
    <col min="5" max="5" width="13.8515625" style="38" customWidth="1"/>
    <col min="6" max="7" width="11.8515625" style="39" customWidth="1"/>
    <col min="8" max="8" width="11.7109375" style="39" customWidth="1"/>
    <col min="9" max="14" width="13.140625" style="39" customWidth="1"/>
    <col min="15" max="15" width="11.140625" style="39" customWidth="1"/>
    <col min="16" max="16" width="12.140625" style="39" customWidth="1"/>
    <col min="17" max="17" width="18.28125" style="39" customWidth="1"/>
    <col min="18" max="16384" width="9.140625" style="38" customWidth="1"/>
  </cols>
  <sheetData>
    <row r="1" spans="15:17" ht="19.5" customHeight="1">
      <c r="O1" s="209" t="s">
        <v>145</v>
      </c>
      <c r="P1" s="209"/>
      <c r="Q1" s="209"/>
    </row>
    <row r="3" spans="1:17" ht="58.5" customHeight="1">
      <c r="A3" s="226" t="s">
        <v>356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40" customFormat="1" ht="41.25" customHeight="1">
      <c r="A4" s="198" t="s">
        <v>103</v>
      </c>
      <c r="B4" s="198" t="s">
        <v>68</v>
      </c>
      <c r="C4" s="203" t="s">
        <v>175</v>
      </c>
      <c r="D4" s="198" t="s">
        <v>102</v>
      </c>
      <c r="E4" s="198" t="s">
        <v>55</v>
      </c>
      <c r="F4" s="199" t="s">
        <v>135</v>
      </c>
      <c r="G4" s="199"/>
      <c r="H4" s="199"/>
      <c r="I4" s="199"/>
      <c r="J4" s="199"/>
      <c r="K4" s="199"/>
      <c r="L4" s="199"/>
      <c r="M4" s="199"/>
      <c r="N4" s="199"/>
      <c r="O4" s="198" t="s">
        <v>113</v>
      </c>
      <c r="P4" s="203" t="s">
        <v>114</v>
      </c>
      <c r="Q4" s="214" t="s">
        <v>357</v>
      </c>
    </row>
    <row r="5" spans="1:17" s="40" customFormat="1" ht="53.25" customHeight="1">
      <c r="A5" s="198"/>
      <c r="B5" s="198"/>
      <c r="C5" s="204"/>
      <c r="D5" s="198"/>
      <c r="E5" s="198"/>
      <c r="F5" s="197" t="s">
        <v>367</v>
      </c>
      <c r="G5" s="197" t="s">
        <v>328</v>
      </c>
      <c r="H5" s="197" t="s">
        <v>373</v>
      </c>
      <c r="I5" s="197" t="s">
        <v>372</v>
      </c>
      <c r="J5" s="197" t="s">
        <v>376</v>
      </c>
      <c r="K5" s="197" t="s">
        <v>374</v>
      </c>
      <c r="L5" s="197" t="s">
        <v>375</v>
      </c>
      <c r="M5" s="197"/>
      <c r="N5" s="197"/>
      <c r="O5" s="198"/>
      <c r="P5" s="206"/>
      <c r="Q5" s="215"/>
    </row>
    <row r="6" spans="1:17" s="40" customFormat="1" ht="72.75" customHeight="1">
      <c r="A6" s="198"/>
      <c r="B6" s="198"/>
      <c r="C6" s="205"/>
      <c r="D6" s="198"/>
      <c r="E6" s="198"/>
      <c r="F6" s="208"/>
      <c r="G6" s="151"/>
      <c r="H6" s="218"/>
      <c r="I6" s="221"/>
      <c r="J6" s="221"/>
      <c r="K6" s="151"/>
      <c r="L6" s="151"/>
      <c r="M6" s="151"/>
      <c r="N6" s="151"/>
      <c r="O6" s="198"/>
      <c r="P6" s="207"/>
      <c r="Q6" s="215"/>
    </row>
    <row r="7" spans="1:17" ht="39" customHeight="1">
      <c r="A7" s="200" t="s">
        <v>221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42"/>
    </row>
    <row r="8" spans="1:17" ht="125.25" customHeight="1">
      <c r="A8" s="43" t="s">
        <v>110</v>
      </c>
      <c r="B8" s="43" t="s">
        <v>79</v>
      </c>
      <c r="C8" s="44" t="s">
        <v>47</v>
      </c>
      <c r="D8" s="44" t="s">
        <v>293</v>
      </c>
      <c r="E8" s="44" t="s">
        <v>230</v>
      </c>
      <c r="F8" s="45">
        <v>52</v>
      </c>
      <c r="G8" s="45">
        <v>52</v>
      </c>
      <c r="H8" s="45">
        <v>44</v>
      </c>
      <c r="I8" s="49">
        <v>43</v>
      </c>
      <c r="J8" s="50">
        <v>49.5</v>
      </c>
      <c r="K8" s="50">
        <v>40</v>
      </c>
      <c r="L8" s="50">
        <v>36</v>
      </c>
      <c r="M8" s="83"/>
      <c r="N8" s="83"/>
      <c r="O8" s="44">
        <f>COUNT(F8:N8)</f>
        <v>7</v>
      </c>
      <c r="P8" s="47">
        <f>STDEVA(F8:N8)/(SUM(F8:N8)/COUNTIF(F8:N8,"&gt;0"))</f>
        <v>0.13661509849093198</v>
      </c>
      <c r="Q8" s="42">
        <f>1/O8*(SUM(F8:N8))</f>
        <v>45.214285714285715</v>
      </c>
    </row>
    <row r="9" spans="1:17" ht="123.75" customHeight="1">
      <c r="A9" s="43" t="s">
        <v>110</v>
      </c>
      <c r="B9" s="43" t="s">
        <v>79</v>
      </c>
      <c r="C9" s="44" t="s">
        <v>46</v>
      </c>
      <c r="D9" s="44" t="s">
        <v>294</v>
      </c>
      <c r="E9" s="44" t="s">
        <v>230</v>
      </c>
      <c r="F9" s="45">
        <v>50</v>
      </c>
      <c r="G9" s="45">
        <v>51</v>
      </c>
      <c r="H9" s="45">
        <v>43</v>
      </c>
      <c r="I9" s="49">
        <v>42</v>
      </c>
      <c r="J9" s="50">
        <v>49.5</v>
      </c>
      <c r="K9" s="50">
        <v>39</v>
      </c>
      <c r="L9" s="50">
        <v>34.5</v>
      </c>
      <c r="M9" s="83"/>
      <c r="N9" s="83"/>
      <c r="O9" s="44">
        <f>COUNT(F9:N9)</f>
        <v>7</v>
      </c>
      <c r="P9" s="47">
        <f>STDEVA(F9:N9)/(SUM(F9:N9)/COUNTIF(F9:N9,"&gt;0"))</f>
        <v>0.14188210626409253</v>
      </c>
      <c r="Q9" s="42">
        <f>1/O9*(SUM(F9:N9))</f>
        <v>44.14285714285714</v>
      </c>
    </row>
    <row r="10" spans="1:17" ht="123" customHeight="1">
      <c r="A10" s="43" t="s">
        <v>110</v>
      </c>
      <c r="B10" s="43" t="s">
        <v>79</v>
      </c>
      <c r="C10" s="44" t="s">
        <v>46</v>
      </c>
      <c r="D10" s="44" t="s">
        <v>295</v>
      </c>
      <c r="E10" s="44" t="s">
        <v>231</v>
      </c>
      <c r="F10" s="45">
        <v>52</v>
      </c>
      <c r="G10" s="45">
        <v>52</v>
      </c>
      <c r="H10" s="45">
        <v>47</v>
      </c>
      <c r="I10" s="49">
        <v>46</v>
      </c>
      <c r="J10" s="50"/>
      <c r="K10" s="50"/>
      <c r="L10" s="50">
        <v>37</v>
      </c>
      <c r="M10" s="83"/>
      <c r="N10" s="83"/>
      <c r="O10" s="44">
        <f>COUNT(F10:N10)</f>
        <v>5</v>
      </c>
      <c r="P10" s="47">
        <f>STDEVA(F10:N10)/(SUM(F10:N10)/COUNTIF(F10:N10,"&gt;0"))</f>
        <v>0.1311972772052027</v>
      </c>
      <c r="Q10" s="42">
        <f>1/O10*(SUM(F10:N10))</f>
        <v>46.800000000000004</v>
      </c>
    </row>
    <row r="11" spans="1:17" ht="94.5" customHeight="1">
      <c r="A11" s="43" t="s">
        <v>110</v>
      </c>
      <c r="B11" s="43" t="s">
        <v>79</v>
      </c>
      <c r="C11" s="44" t="s">
        <v>40</v>
      </c>
      <c r="D11" s="44" t="s">
        <v>296</v>
      </c>
      <c r="E11" s="44" t="s">
        <v>231</v>
      </c>
      <c r="F11" s="45"/>
      <c r="G11" s="45">
        <v>50</v>
      </c>
      <c r="H11" s="45">
        <v>58</v>
      </c>
      <c r="I11" s="49">
        <v>57</v>
      </c>
      <c r="J11" s="49"/>
      <c r="K11" s="49"/>
      <c r="L11" s="49"/>
      <c r="M11" s="46"/>
      <c r="N11" s="46"/>
      <c r="O11" s="44">
        <f>COUNT(F11:N11)</f>
        <v>3</v>
      </c>
      <c r="P11" s="47">
        <f>STDEVA(F11:N11)/(SUM(F11:N11)/COUNTIF(F11:N11,"&gt;0"))</f>
        <v>0.07925270806437588</v>
      </c>
      <c r="Q11" s="42">
        <f>1/O11*(SUM(F11:N11))</f>
        <v>55</v>
      </c>
    </row>
    <row r="12" spans="1:17" ht="30.75" customHeight="1">
      <c r="A12" s="43"/>
      <c r="B12" s="43"/>
      <c r="C12" s="44"/>
      <c r="D12" s="44"/>
      <c r="E12" s="44"/>
      <c r="F12" s="46"/>
      <c r="G12" s="46"/>
      <c r="H12" s="46"/>
      <c r="I12" s="46"/>
      <c r="J12" s="46"/>
      <c r="K12" s="46"/>
      <c r="L12" s="46"/>
      <c r="M12" s="46"/>
      <c r="N12" s="46"/>
      <c r="O12" s="44"/>
      <c r="P12" s="47"/>
      <c r="Q12" s="46"/>
    </row>
    <row r="13" spans="1:17" ht="39.75" customHeight="1">
      <c r="A13" s="198" t="s">
        <v>103</v>
      </c>
      <c r="B13" s="198" t="s">
        <v>68</v>
      </c>
      <c r="C13" s="203" t="s">
        <v>175</v>
      </c>
      <c r="D13" s="198" t="s">
        <v>102</v>
      </c>
      <c r="E13" s="198" t="s">
        <v>55</v>
      </c>
      <c r="F13" s="199" t="s">
        <v>135</v>
      </c>
      <c r="G13" s="199"/>
      <c r="H13" s="199"/>
      <c r="I13" s="199"/>
      <c r="J13" s="199"/>
      <c r="K13" s="199"/>
      <c r="L13" s="199"/>
      <c r="M13" s="199"/>
      <c r="N13" s="199"/>
      <c r="O13" s="203" t="s">
        <v>113</v>
      </c>
      <c r="P13" s="203" t="s">
        <v>114</v>
      </c>
      <c r="Q13" s="214" t="s">
        <v>350</v>
      </c>
    </row>
    <row r="14" spans="1:21" ht="61.5" customHeight="1">
      <c r="A14" s="198"/>
      <c r="B14" s="198"/>
      <c r="C14" s="204"/>
      <c r="D14" s="198"/>
      <c r="E14" s="198"/>
      <c r="F14" s="197" t="s">
        <v>367</v>
      </c>
      <c r="G14" s="197" t="s">
        <v>349</v>
      </c>
      <c r="H14" s="216" t="s">
        <v>373</v>
      </c>
      <c r="I14" s="197" t="s">
        <v>372</v>
      </c>
      <c r="J14" s="197" t="s">
        <v>376</v>
      </c>
      <c r="K14" s="197" t="s">
        <v>374</v>
      </c>
      <c r="L14" s="197"/>
      <c r="M14" s="197"/>
      <c r="N14" s="197"/>
      <c r="O14" s="206"/>
      <c r="P14" s="206"/>
      <c r="Q14" s="214"/>
      <c r="U14" s="222"/>
    </row>
    <row r="15" spans="1:21" ht="70.5" customHeight="1">
      <c r="A15" s="198"/>
      <c r="B15" s="198"/>
      <c r="C15" s="205"/>
      <c r="D15" s="198"/>
      <c r="E15" s="198"/>
      <c r="F15" s="208"/>
      <c r="G15" s="151"/>
      <c r="H15" s="217"/>
      <c r="I15" s="224"/>
      <c r="J15" s="221"/>
      <c r="K15" s="151"/>
      <c r="L15" s="151"/>
      <c r="M15" s="151"/>
      <c r="N15" s="151"/>
      <c r="O15" s="207"/>
      <c r="P15" s="207"/>
      <c r="Q15" s="214"/>
      <c r="U15" s="223"/>
    </row>
    <row r="16" spans="1:17" ht="34.5" customHeight="1">
      <c r="A16" s="200" t="s">
        <v>222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20"/>
      <c r="Q16" s="41"/>
    </row>
    <row r="17" spans="1:17" ht="143.25" customHeight="1">
      <c r="A17" s="43" t="s">
        <v>111</v>
      </c>
      <c r="B17" s="43" t="s">
        <v>79</v>
      </c>
      <c r="C17" s="43" t="s">
        <v>45</v>
      </c>
      <c r="D17" s="44" t="s">
        <v>297</v>
      </c>
      <c r="E17" s="44" t="s">
        <v>230</v>
      </c>
      <c r="F17" s="45">
        <v>59.5</v>
      </c>
      <c r="G17" s="45">
        <v>50</v>
      </c>
      <c r="H17" s="45">
        <v>55</v>
      </c>
      <c r="I17" s="49">
        <v>54</v>
      </c>
      <c r="J17" s="49">
        <v>57</v>
      </c>
      <c r="K17" s="49">
        <v>38</v>
      </c>
      <c r="L17" s="46"/>
      <c r="M17" s="46"/>
      <c r="N17" s="46"/>
      <c r="O17" s="44">
        <f>COUNT(F17:N17)</f>
        <v>6</v>
      </c>
      <c r="P17" s="47">
        <f>STDEVA(F17:N17)/(SUM(F17:N17)/COUNTIF(F17:N17,"&gt;0"))</f>
        <v>0.146726995313033</v>
      </c>
      <c r="Q17" s="42">
        <f>1/O17*(SUM(F17:N17))</f>
        <v>52.25</v>
      </c>
    </row>
    <row r="18" spans="1:17" ht="140.25" customHeight="1">
      <c r="A18" s="43" t="s">
        <v>111</v>
      </c>
      <c r="B18" s="43" t="s">
        <v>79</v>
      </c>
      <c r="C18" s="43" t="s">
        <v>44</v>
      </c>
      <c r="D18" s="44" t="s">
        <v>297</v>
      </c>
      <c r="E18" s="44" t="s">
        <v>232</v>
      </c>
      <c r="F18" s="45">
        <v>59.5</v>
      </c>
      <c r="G18" s="45">
        <v>60</v>
      </c>
      <c r="H18" s="45">
        <v>57</v>
      </c>
      <c r="I18" s="49">
        <v>56</v>
      </c>
      <c r="J18" s="49"/>
      <c r="K18" s="49"/>
      <c r="L18" s="46"/>
      <c r="M18" s="46"/>
      <c r="N18" s="46"/>
      <c r="O18" s="44">
        <f>COUNT(F18:N18)</f>
        <v>4</v>
      </c>
      <c r="P18" s="47">
        <f>STDEVA(F18:N18)/(SUM(F18:N18)/COUNTIF(F18:N18,"&gt;0"))</f>
        <v>0.033223312476721056</v>
      </c>
      <c r="Q18" s="42">
        <f>1/O18*(SUM(F18:N18))</f>
        <v>58.125</v>
      </c>
    </row>
    <row r="19" spans="1:17" ht="179.25" customHeight="1">
      <c r="A19" s="43" t="s">
        <v>125</v>
      </c>
      <c r="B19" s="43" t="s">
        <v>79</v>
      </c>
      <c r="C19" s="43" t="s">
        <v>49</v>
      </c>
      <c r="D19" s="44" t="s">
        <v>298</v>
      </c>
      <c r="E19" s="44" t="s">
        <v>232</v>
      </c>
      <c r="F19" s="45">
        <v>120</v>
      </c>
      <c r="G19" s="45">
        <v>65</v>
      </c>
      <c r="H19" s="45">
        <v>121</v>
      </c>
      <c r="I19" s="49">
        <v>120</v>
      </c>
      <c r="J19" s="49"/>
      <c r="K19" s="49"/>
      <c r="L19" s="46"/>
      <c r="M19" s="46"/>
      <c r="N19" s="46"/>
      <c r="O19" s="44">
        <f>COUNT(F19:N19)</f>
        <v>4</v>
      </c>
      <c r="P19" s="47">
        <f>STDEVA(F19:N19)/(SUM(F19:N19)/COUNTIF(F19:N19,"&gt;0"))</f>
        <v>0.2598186144552316</v>
      </c>
      <c r="Q19" s="42">
        <f>1/O19*(SUM(F19:N19))</f>
        <v>106.5</v>
      </c>
    </row>
    <row r="20" spans="1:17" ht="180.75" customHeight="1">
      <c r="A20" s="43" t="s">
        <v>125</v>
      </c>
      <c r="B20" s="43" t="s">
        <v>79</v>
      </c>
      <c r="C20" s="43" t="s">
        <v>48</v>
      </c>
      <c r="D20" s="44" t="s">
        <v>298</v>
      </c>
      <c r="E20" s="44" t="s">
        <v>232</v>
      </c>
      <c r="F20" s="45">
        <v>120</v>
      </c>
      <c r="G20" s="45">
        <v>98</v>
      </c>
      <c r="H20" s="45">
        <v>121</v>
      </c>
      <c r="I20" s="49">
        <v>120</v>
      </c>
      <c r="J20" s="49">
        <v>110</v>
      </c>
      <c r="K20" s="49">
        <v>120</v>
      </c>
      <c r="L20" s="46"/>
      <c r="M20" s="46"/>
      <c r="N20" s="46"/>
      <c r="O20" s="44">
        <f>COUNT(F20:N20)</f>
        <v>6</v>
      </c>
      <c r="P20" s="47">
        <f>STDEVA(F20:N20)/(SUM(F20:N20)/COUNTIF(F20:N20,"&gt;0"))</f>
        <v>0.0802705648146201</v>
      </c>
      <c r="Q20" s="42">
        <f>1/O20*(SUM(F20:N20))</f>
        <v>114.83333333333333</v>
      </c>
    </row>
    <row r="21" spans="1:17" ht="153" customHeight="1">
      <c r="A21" s="48" t="s">
        <v>142</v>
      </c>
      <c r="B21" s="48" t="s">
        <v>79</v>
      </c>
      <c r="C21" s="43" t="s">
        <v>39</v>
      </c>
      <c r="D21" s="44" t="s">
        <v>302</v>
      </c>
      <c r="E21" s="44" t="s">
        <v>236</v>
      </c>
      <c r="F21" s="45">
        <v>80</v>
      </c>
      <c r="G21" s="45">
        <v>110</v>
      </c>
      <c r="H21" s="45">
        <v>106</v>
      </c>
      <c r="I21" s="49">
        <v>105</v>
      </c>
      <c r="J21" s="49">
        <v>90</v>
      </c>
      <c r="K21" s="49">
        <v>66</v>
      </c>
      <c r="L21" s="46"/>
      <c r="M21" s="46"/>
      <c r="N21" s="46"/>
      <c r="O21" s="44">
        <f>COUNT(F21:N21)</f>
        <v>6</v>
      </c>
      <c r="P21" s="47">
        <f>STDEVA(F21:N21)/(SUM(F21:N21)/COUNTIF(F21:N21,"&gt;0"))</f>
        <v>0.18712494600504392</v>
      </c>
      <c r="Q21" s="42">
        <f>1/O21*(SUM(F21:N21))</f>
        <v>92.83333333333333</v>
      </c>
    </row>
    <row r="22" spans="1:17" ht="29.25" customHeight="1">
      <c r="A22" s="43"/>
      <c r="B22" s="43"/>
      <c r="C22" s="44"/>
      <c r="D22" s="44"/>
      <c r="E22" s="44"/>
      <c r="F22" s="46"/>
      <c r="G22" s="46"/>
      <c r="H22" s="46"/>
      <c r="I22" s="46"/>
      <c r="J22" s="46"/>
      <c r="K22" s="46"/>
      <c r="L22" s="46"/>
      <c r="M22" s="46"/>
      <c r="N22" s="46"/>
      <c r="O22" s="44"/>
      <c r="P22" s="47"/>
      <c r="Q22" s="46"/>
    </row>
    <row r="23" spans="1:17" ht="25.5" customHeight="1">
      <c r="A23" s="198" t="s">
        <v>103</v>
      </c>
      <c r="B23" s="198" t="s">
        <v>68</v>
      </c>
      <c r="C23" s="198" t="s">
        <v>175</v>
      </c>
      <c r="D23" s="198" t="s">
        <v>102</v>
      </c>
      <c r="E23" s="198" t="s">
        <v>55</v>
      </c>
      <c r="F23" s="199" t="s">
        <v>135</v>
      </c>
      <c r="G23" s="199"/>
      <c r="H23" s="199"/>
      <c r="I23" s="199"/>
      <c r="J23" s="199"/>
      <c r="K23" s="199"/>
      <c r="L23" s="199"/>
      <c r="M23" s="199"/>
      <c r="N23" s="199"/>
      <c r="O23" s="198" t="s">
        <v>113</v>
      </c>
      <c r="P23" s="198" t="s">
        <v>114</v>
      </c>
      <c r="Q23" s="214" t="s">
        <v>350</v>
      </c>
    </row>
    <row r="24" spans="1:17" ht="61.5" customHeight="1">
      <c r="A24" s="198"/>
      <c r="B24" s="198"/>
      <c r="C24" s="227"/>
      <c r="D24" s="198"/>
      <c r="E24" s="198"/>
      <c r="F24" s="197" t="s">
        <v>367</v>
      </c>
      <c r="G24" s="197" t="s">
        <v>349</v>
      </c>
      <c r="H24" s="216" t="s">
        <v>373</v>
      </c>
      <c r="I24" s="197" t="s">
        <v>372</v>
      </c>
      <c r="J24" s="197" t="s">
        <v>376</v>
      </c>
      <c r="K24" s="197" t="s">
        <v>374</v>
      </c>
      <c r="L24" s="197" t="s">
        <v>375</v>
      </c>
      <c r="M24" s="197" t="s">
        <v>445</v>
      </c>
      <c r="N24" s="197" t="s">
        <v>377</v>
      </c>
      <c r="O24" s="198"/>
      <c r="P24" s="198"/>
      <c r="Q24" s="215"/>
    </row>
    <row r="25" spans="1:17" ht="66.75" customHeight="1">
      <c r="A25" s="198"/>
      <c r="B25" s="198"/>
      <c r="C25" s="227"/>
      <c r="D25" s="198"/>
      <c r="E25" s="198"/>
      <c r="F25" s="208"/>
      <c r="G25" s="151"/>
      <c r="H25" s="217"/>
      <c r="I25" s="224"/>
      <c r="J25" s="221"/>
      <c r="K25" s="151"/>
      <c r="L25" s="151"/>
      <c r="M25" s="151"/>
      <c r="N25" s="151"/>
      <c r="O25" s="198"/>
      <c r="P25" s="198"/>
      <c r="Q25" s="215"/>
    </row>
    <row r="26" spans="1:17" ht="35.25" customHeight="1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20"/>
      <c r="Q26" s="41"/>
    </row>
    <row r="27" spans="1:17" ht="179.25" customHeight="1">
      <c r="A27" s="43" t="s">
        <v>115</v>
      </c>
      <c r="B27" s="43" t="s">
        <v>69</v>
      </c>
      <c r="C27" s="43" t="s">
        <v>50</v>
      </c>
      <c r="D27" s="44" t="s">
        <v>299</v>
      </c>
      <c r="E27" s="44" t="s">
        <v>233</v>
      </c>
      <c r="F27" s="50">
        <v>160</v>
      </c>
      <c r="G27" s="50">
        <v>98</v>
      </c>
      <c r="H27" s="50">
        <v>191</v>
      </c>
      <c r="I27" s="50">
        <v>190</v>
      </c>
      <c r="J27" s="50">
        <v>200</v>
      </c>
      <c r="K27" s="50">
        <v>215</v>
      </c>
      <c r="L27" s="50">
        <v>126</v>
      </c>
      <c r="M27" s="50"/>
      <c r="N27" s="50">
        <v>140</v>
      </c>
      <c r="O27" s="44">
        <f>COUNT(F27:N27)</f>
        <v>8</v>
      </c>
      <c r="P27" s="47">
        <f>STDEVA(F27:N27)/(SUM(F27:N27)/COUNTIF(F27:N27,"&gt;0"))</f>
        <v>0.24762812927977204</v>
      </c>
      <c r="Q27" s="87">
        <f>1/O27*(SUM(F27:N27))</f>
        <v>165</v>
      </c>
    </row>
    <row r="28" spans="1:17" ht="150" customHeight="1">
      <c r="A28" s="43" t="s">
        <v>115</v>
      </c>
      <c r="B28" s="43" t="s">
        <v>69</v>
      </c>
      <c r="C28" s="43" t="s">
        <v>43</v>
      </c>
      <c r="D28" s="44" t="s">
        <v>299</v>
      </c>
      <c r="E28" s="44" t="s">
        <v>234</v>
      </c>
      <c r="F28" s="50"/>
      <c r="G28" s="50">
        <v>230</v>
      </c>
      <c r="H28" s="50">
        <v>181</v>
      </c>
      <c r="I28" s="50">
        <v>180</v>
      </c>
      <c r="J28" s="50"/>
      <c r="K28" s="50"/>
      <c r="L28" s="50"/>
      <c r="M28" s="50"/>
      <c r="N28" s="50"/>
      <c r="O28" s="44">
        <f>COUNT(F28:N28)</f>
        <v>3</v>
      </c>
      <c r="P28" s="47">
        <f>STDEVA(F28:N28)/(SUM(F28:N28)/COUNTIF(F28:N28,"&gt;0"))</f>
        <v>0.14509244596910104</v>
      </c>
      <c r="Q28" s="87">
        <f>1/O28*(SUM(F28:N28))</f>
        <v>197</v>
      </c>
    </row>
    <row r="29" spans="1:17" ht="141.75" customHeight="1">
      <c r="A29" s="43" t="s">
        <v>116</v>
      </c>
      <c r="B29" s="43" t="s">
        <v>69</v>
      </c>
      <c r="C29" s="43" t="s">
        <v>42</v>
      </c>
      <c r="D29" s="44" t="s">
        <v>300</v>
      </c>
      <c r="E29" s="44" t="s">
        <v>101</v>
      </c>
      <c r="F29" s="50">
        <v>280</v>
      </c>
      <c r="G29" s="50">
        <v>250</v>
      </c>
      <c r="H29" s="50">
        <v>261</v>
      </c>
      <c r="I29" s="50">
        <v>260</v>
      </c>
      <c r="J29" s="50"/>
      <c r="K29" s="50"/>
      <c r="L29" s="50">
        <v>198</v>
      </c>
      <c r="M29" s="50"/>
      <c r="N29" s="50">
        <v>140</v>
      </c>
      <c r="O29" s="44">
        <f>COUNT(F29:N29)</f>
        <v>6</v>
      </c>
      <c r="P29" s="47">
        <f>STDEVA(F29:N29)/(SUM(F29:N29)/COUNTIF(F29:N29,"&gt;0"))</f>
        <v>0.22752321485634083</v>
      </c>
      <c r="Q29" s="87">
        <f>1/O29*(SUM(F29:N29))</f>
        <v>231.5</v>
      </c>
    </row>
    <row r="30" spans="1:17" ht="111" customHeight="1">
      <c r="A30" s="43" t="s">
        <v>116</v>
      </c>
      <c r="B30" s="43" t="s">
        <v>69</v>
      </c>
      <c r="C30" s="43" t="s">
        <v>41</v>
      </c>
      <c r="D30" s="44" t="s">
        <v>300</v>
      </c>
      <c r="E30" s="44" t="s">
        <v>234</v>
      </c>
      <c r="F30" s="45">
        <v>280</v>
      </c>
      <c r="G30" s="45">
        <v>320</v>
      </c>
      <c r="H30" s="50"/>
      <c r="I30" s="50"/>
      <c r="J30" s="50"/>
      <c r="K30" s="50"/>
      <c r="L30" s="50"/>
      <c r="M30" s="50">
        <v>430</v>
      </c>
      <c r="N30" s="50"/>
      <c r="O30" s="44">
        <f>COUNT(F30:N30)</f>
        <v>3</v>
      </c>
      <c r="P30" s="47">
        <f>STDEVA(F30:N30)/(SUM(F30:N30)/COUNTIF(F30:N30,"&gt;0"))</f>
        <v>0.22623650869380688</v>
      </c>
      <c r="Q30" s="87">
        <f>1/O30*(SUM(F30:N30))</f>
        <v>343.3333333333333</v>
      </c>
    </row>
    <row r="31" spans="1:17" ht="28.5" customHeight="1">
      <c r="A31" s="43"/>
      <c r="B31" s="43"/>
      <c r="C31" s="44"/>
      <c r="D31" s="44"/>
      <c r="E31" s="44"/>
      <c r="F31" s="46"/>
      <c r="G31" s="46"/>
      <c r="H31" s="46"/>
      <c r="I31" s="46"/>
      <c r="J31" s="46"/>
      <c r="K31" s="46"/>
      <c r="L31" s="46"/>
      <c r="M31" s="46"/>
      <c r="N31" s="46"/>
      <c r="O31" s="44"/>
      <c r="P31" s="47"/>
      <c r="Q31" s="46"/>
    </row>
    <row r="32" spans="1:17" ht="29.25" customHeight="1">
      <c r="A32" s="198" t="s">
        <v>103</v>
      </c>
      <c r="B32" s="198" t="s">
        <v>68</v>
      </c>
      <c r="C32" s="203" t="s">
        <v>175</v>
      </c>
      <c r="D32" s="198" t="s">
        <v>102</v>
      </c>
      <c r="E32" s="198" t="s">
        <v>55</v>
      </c>
      <c r="F32" s="199" t="s">
        <v>135</v>
      </c>
      <c r="G32" s="199"/>
      <c r="H32" s="199"/>
      <c r="I32" s="199"/>
      <c r="J32" s="199"/>
      <c r="K32" s="199"/>
      <c r="L32" s="199"/>
      <c r="M32" s="199"/>
      <c r="N32" s="199"/>
      <c r="O32" s="198" t="s">
        <v>113</v>
      </c>
      <c r="P32" s="203" t="s">
        <v>114</v>
      </c>
      <c r="Q32" s="214" t="s">
        <v>350</v>
      </c>
    </row>
    <row r="33" spans="1:17" ht="61.5" customHeight="1">
      <c r="A33" s="198"/>
      <c r="B33" s="198"/>
      <c r="C33" s="204"/>
      <c r="D33" s="198"/>
      <c r="E33" s="198"/>
      <c r="F33" s="197" t="s">
        <v>367</v>
      </c>
      <c r="G33" s="197" t="s">
        <v>349</v>
      </c>
      <c r="H33" s="197" t="s">
        <v>373</v>
      </c>
      <c r="I33" s="197" t="s">
        <v>372</v>
      </c>
      <c r="J33" s="197" t="s">
        <v>376</v>
      </c>
      <c r="K33" s="197" t="s">
        <v>445</v>
      </c>
      <c r="L33" s="197"/>
      <c r="M33" s="197"/>
      <c r="N33" s="197"/>
      <c r="O33" s="198"/>
      <c r="P33" s="206"/>
      <c r="Q33" s="215"/>
    </row>
    <row r="34" spans="1:17" ht="69.75" customHeight="1">
      <c r="A34" s="198"/>
      <c r="B34" s="198"/>
      <c r="C34" s="205"/>
      <c r="D34" s="198"/>
      <c r="E34" s="198"/>
      <c r="F34" s="208"/>
      <c r="G34" s="151"/>
      <c r="H34" s="218"/>
      <c r="I34" s="213"/>
      <c r="J34" s="213"/>
      <c r="K34" s="151"/>
      <c r="L34" s="151"/>
      <c r="M34" s="151"/>
      <c r="N34" s="151"/>
      <c r="O34" s="198"/>
      <c r="P34" s="207"/>
      <c r="Q34" s="215"/>
    </row>
    <row r="35" spans="1:17" ht="45.75" customHeight="1">
      <c r="A35" s="200" t="s">
        <v>168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20"/>
      <c r="Q35" s="41"/>
    </row>
    <row r="36" spans="1:17" ht="169.5" customHeight="1">
      <c r="A36" s="43" t="s">
        <v>117</v>
      </c>
      <c r="B36" s="43" t="s">
        <v>69</v>
      </c>
      <c r="C36" s="43" t="s">
        <v>252</v>
      </c>
      <c r="D36" s="44" t="s">
        <v>301</v>
      </c>
      <c r="E36" s="44" t="s">
        <v>100</v>
      </c>
      <c r="F36" s="45"/>
      <c r="G36" s="45"/>
      <c r="H36" s="45">
        <v>551</v>
      </c>
      <c r="I36" s="45">
        <v>550</v>
      </c>
      <c r="J36" s="49"/>
      <c r="K36" s="49">
        <v>550</v>
      </c>
      <c r="L36" s="46"/>
      <c r="M36" s="46"/>
      <c r="N36" s="46"/>
      <c r="O36" s="44">
        <f>COUNT(F36:N36)</f>
        <v>3</v>
      </c>
      <c r="P36" s="47">
        <f>STDEVA(F36:N36)/(SUM(F36:N36)/COUNTIF(F36:N36,"&gt;0"))</f>
        <v>0.001049091948860616</v>
      </c>
      <c r="Q36" s="42">
        <f>1/O36*(SUM(F36:N36))</f>
        <v>550.3333333333333</v>
      </c>
    </row>
    <row r="37" spans="1:17" ht="112.5" customHeight="1">
      <c r="A37" s="43" t="s">
        <v>112</v>
      </c>
      <c r="B37" s="43" t="s">
        <v>69</v>
      </c>
      <c r="C37" s="62" t="s">
        <v>235</v>
      </c>
      <c r="D37" s="44" t="s">
        <v>303</v>
      </c>
      <c r="E37" s="44" t="s">
        <v>101</v>
      </c>
      <c r="F37" s="45"/>
      <c r="G37" s="45">
        <v>440</v>
      </c>
      <c r="H37" s="45">
        <v>451</v>
      </c>
      <c r="I37" s="45">
        <v>450</v>
      </c>
      <c r="J37" s="49">
        <v>420</v>
      </c>
      <c r="K37" s="49"/>
      <c r="L37" s="46"/>
      <c r="M37" s="46"/>
      <c r="N37" s="46"/>
      <c r="O37" s="44">
        <f>COUNT(F37:N37)</f>
        <v>4</v>
      </c>
      <c r="P37" s="47">
        <f>STDEVA(F37:N37)/(SUM(F37:N37)/COUNTIF(F37:N37,"&gt;0"))</f>
        <v>0.032673704133747074</v>
      </c>
      <c r="Q37" s="42">
        <f>1/O37*(SUM(F37:N37))</f>
        <v>440.25</v>
      </c>
    </row>
    <row r="40" spans="1:17" ht="13.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</row>
    <row r="41" spans="1:17" ht="13.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</row>
    <row r="42" spans="1:17" ht="13.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</row>
  </sheetData>
  <sheetProtection/>
  <mergeCells count="80">
    <mergeCell ref="D13:D15"/>
    <mergeCell ref="B23:B25"/>
    <mergeCell ref="L5:L6"/>
    <mergeCell ref="M24:M25"/>
    <mergeCell ref="M33:M34"/>
    <mergeCell ref="I14:I15"/>
    <mergeCell ref="J5:J6"/>
    <mergeCell ref="G5:G6"/>
    <mergeCell ref="B13:B15"/>
    <mergeCell ref="P23:P25"/>
    <mergeCell ref="A23:A25"/>
    <mergeCell ref="E23:E25"/>
    <mergeCell ref="C23:C25"/>
    <mergeCell ref="E4:E6"/>
    <mergeCell ref="M14:M15"/>
    <mergeCell ref="M5:M6"/>
    <mergeCell ref="I5:I6"/>
    <mergeCell ref="O1:Q1"/>
    <mergeCell ref="A3:Q3"/>
    <mergeCell ref="A4:A6"/>
    <mergeCell ref="B4:B6"/>
    <mergeCell ref="D4:D6"/>
    <mergeCell ref="P4:P6"/>
    <mergeCell ref="Q4:Q6"/>
    <mergeCell ref="A40:Q42"/>
    <mergeCell ref="A35:P35"/>
    <mergeCell ref="Q32:Q34"/>
    <mergeCell ref="O32:O34"/>
    <mergeCell ref="A32:A34"/>
    <mergeCell ref="E32:E34"/>
    <mergeCell ref="F33:F34"/>
    <mergeCell ref="F32:N32"/>
    <mergeCell ref="C32:C34"/>
    <mergeCell ref="U14:U15"/>
    <mergeCell ref="A26:P26"/>
    <mergeCell ref="I24:I25"/>
    <mergeCell ref="J24:J25"/>
    <mergeCell ref="B32:B34"/>
    <mergeCell ref="P32:P34"/>
    <mergeCell ref="F14:F15"/>
    <mergeCell ref="H33:H34"/>
    <mergeCell ref="A16:P16"/>
    <mergeCell ref="A13:A15"/>
    <mergeCell ref="O23:O25"/>
    <mergeCell ref="J14:J15"/>
    <mergeCell ref="N24:N25"/>
    <mergeCell ref="E13:E15"/>
    <mergeCell ref="N14:N15"/>
    <mergeCell ref="F23:N23"/>
    <mergeCell ref="G24:G25"/>
    <mergeCell ref="K24:K25"/>
    <mergeCell ref="H14:H15"/>
    <mergeCell ref="F13:N13"/>
    <mergeCell ref="K5:K6"/>
    <mergeCell ref="O4:O6"/>
    <mergeCell ref="F4:N4"/>
    <mergeCell ref="G14:G15"/>
    <mergeCell ref="K14:K15"/>
    <mergeCell ref="L14:L15"/>
    <mergeCell ref="N5:N6"/>
    <mergeCell ref="F5:F6"/>
    <mergeCell ref="Q23:Q25"/>
    <mergeCell ref="L24:L25"/>
    <mergeCell ref="H24:H25"/>
    <mergeCell ref="H5:H6"/>
    <mergeCell ref="Q13:Q15"/>
    <mergeCell ref="A7:P7"/>
    <mergeCell ref="C13:C15"/>
    <mergeCell ref="P13:P15"/>
    <mergeCell ref="C4:C6"/>
    <mergeCell ref="O13:O15"/>
    <mergeCell ref="N33:N34"/>
    <mergeCell ref="K33:K34"/>
    <mergeCell ref="I33:I34"/>
    <mergeCell ref="J33:J34"/>
    <mergeCell ref="D32:D34"/>
    <mergeCell ref="F24:F25"/>
    <mergeCell ref="L33:L34"/>
    <mergeCell ref="G33:G34"/>
    <mergeCell ref="D23:D25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zoomScale="75" zoomScaleNormal="75" zoomScalePageLayoutView="0" workbookViewId="0" topLeftCell="A37">
      <selection activeCell="B37" sqref="B1:B16384"/>
    </sheetView>
  </sheetViews>
  <sheetFormatPr defaultColWidth="9.140625" defaultRowHeight="15"/>
  <cols>
    <col min="1" max="1" width="30.7109375" style="88" customWidth="1"/>
    <col min="2" max="2" width="7.28125" style="88" customWidth="1"/>
    <col min="3" max="3" width="39.28125" style="89" customWidth="1"/>
    <col min="4" max="4" width="56.421875" style="88" customWidth="1"/>
    <col min="5" max="5" width="27.28125" style="88" customWidth="1"/>
    <col min="6" max="6" width="16.7109375" style="90" customWidth="1"/>
    <col min="7" max="7" width="19.140625" style="90" customWidth="1"/>
    <col min="8" max="8" width="17.8515625" style="90" customWidth="1"/>
    <col min="9" max="9" width="17.140625" style="90" customWidth="1"/>
    <col min="10" max="10" width="15.57421875" style="90" customWidth="1"/>
    <col min="11" max="11" width="15.7109375" style="90" customWidth="1"/>
    <col min="12" max="12" width="15.8515625" style="90" customWidth="1"/>
    <col min="13" max="13" width="14.7109375" style="90" customWidth="1"/>
    <col min="14" max="17" width="12.57421875" style="90" customWidth="1"/>
    <col min="18" max="18" width="12.8515625" style="90" customWidth="1"/>
    <col min="19" max="19" width="7.421875" style="90" customWidth="1"/>
    <col min="20" max="20" width="11.00390625" style="90" customWidth="1"/>
    <col min="21" max="21" width="13.57421875" style="90" customWidth="1"/>
    <col min="22" max="16384" width="9.140625" style="88" customWidth="1"/>
  </cols>
  <sheetData>
    <row r="1" spans="19:21" ht="19.5" customHeight="1">
      <c r="S1" s="242" t="s">
        <v>141</v>
      </c>
      <c r="T1" s="242"/>
      <c r="U1" s="242"/>
    </row>
    <row r="2" ht="15" customHeight="1"/>
    <row r="3" spans="1:21" ht="39" customHeight="1">
      <c r="A3" s="226" t="s">
        <v>358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s="89" customFormat="1" ht="24.75" customHeight="1">
      <c r="A4" s="230" t="s">
        <v>103</v>
      </c>
      <c r="B4" s="230" t="s">
        <v>68</v>
      </c>
      <c r="C4" s="230" t="s">
        <v>175</v>
      </c>
      <c r="D4" s="230" t="s">
        <v>102</v>
      </c>
      <c r="E4" s="230" t="s">
        <v>54</v>
      </c>
      <c r="F4" s="232" t="s">
        <v>135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0" t="s">
        <v>113</v>
      </c>
      <c r="T4" s="230" t="s">
        <v>114</v>
      </c>
      <c r="U4" s="228" t="s">
        <v>343</v>
      </c>
    </row>
    <row r="5" spans="1:21" s="89" customFormat="1" ht="185.25" customHeight="1">
      <c r="A5" s="231"/>
      <c r="B5" s="231"/>
      <c r="C5" s="231"/>
      <c r="D5" s="231"/>
      <c r="E5" s="231"/>
      <c r="F5" s="91" t="s">
        <v>376</v>
      </c>
      <c r="G5" s="91" t="s">
        <v>349</v>
      </c>
      <c r="H5" s="91" t="s">
        <v>377</v>
      </c>
      <c r="I5" s="91" t="s">
        <v>420</v>
      </c>
      <c r="J5" s="91" t="s">
        <v>421</v>
      </c>
      <c r="K5" s="91" t="s">
        <v>422</v>
      </c>
      <c r="L5" s="91" t="s">
        <v>423</v>
      </c>
      <c r="M5" s="91" t="s">
        <v>424</v>
      </c>
      <c r="N5" s="91"/>
      <c r="O5" s="91"/>
      <c r="P5" s="91"/>
      <c r="Q5" s="91"/>
      <c r="R5" s="91"/>
      <c r="S5" s="231"/>
      <c r="T5" s="231"/>
      <c r="U5" s="229"/>
    </row>
    <row r="6" spans="1:21" s="93" customFormat="1" ht="35.25" customHeight="1">
      <c r="A6" s="233" t="s">
        <v>80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  <c r="U6" s="92"/>
    </row>
    <row r="7" spans="1:21" s="93" customFormat="1" ht="108" customHeight="1">
      <c r="A7" s="94" t="s">
        <v>81</v>
      </c>
      <c r="B7" s="94" t="s">
        <v>69</v>
      </c>
      <c r="C7" s="94" t="s">
        <v>190</v>
      </c>
      <c r="D7" s="95" t="s">
        <v>17</v>
      </c>
      <c r="E7" s="95" t="s">
        <v>237</v>
      </c>
      <c r="F7" s="96">
        <v>58</v>
      </c>
      <c r="G7" s="96">
        <v>62</v>
      </c>
      <c r="H7" s="97">
        <v>27</v>
      </c>
      <c r="I7" s="98">
        <v>43</v>
      </c>
      <c r="J7" s="98">
        <v>50</v>
      </c>
      <c r="K7" s="98"/>
      <c r="L7" s="98">
        <v>40.55</v>
      </c>
      <c r="M7" s="98"/>
      <c r="N7" s="98"/>
      <c r="O7" s="98"/>
      <c r="P7" s="98"/>
      <c r="Q7" s="98"/>
      <c r="R7" s="98"/>
      <c r="S7" s="95">
        <f aca="true" t="shared" si="0" ref="S7:S17">COUNT(F7:R7)</f>
        <v>6</v>
      </c>
      <c r="T7" s="99">
        <f aca="true" t="shared" si="1" ref="T7:T17">STDEVA(F7:R7)/(SUM(F7:R7)/COUNTIF(F7:R7,"&gt;0"))</f>
        <v>0.2725846476691741</v>
      </c>
      <c r="U7" s="100">
        <f aca="true" t="shared" si="2" ref="U7:U17">1/S7*(SUM(F7:R7))</f>
        <v>46.75833333333333</v>
      </c>
    </row>
    <row r="8" spans="1:21" s="93" customFormat="1" ht="98.25" customHeight="1">
      <c r="A8" s="94" t="s">
        <v>126</v>
      </c>
      <c r="B8" s="94" t="s">
        <v>69</v>
      </c>
      <c r="C8" s="94" t="s">
        <v>191</v>
      </c>
      <c r="D8" s="95" t="s">
        <v>313</v>
      </c>
      <c r="E8" s="95" t="s">
        <v>237</v>
      </c>
      <c r="F8" s="96"/>
      <c r="G8" s="96"/>
      <c r="H8" s="97">
        <v>30</v>
      </c>
      <c r="I8" s="98"/>
      <c r="J8" s="98"/>
      <c r="K8" s="98">
        <v>28</v>
      </c>
      <c r="L8" s="98">
        <v>42.79</v>
      </c>
      <c r="M8" s="98"/>
      <c r="N8" s="98"/>
      <c r="O8" s="98"/>
      <c r="P8" s="98"/>
      <c r="Q8" s="98"/>
      <c r="R8" s="98"/>
      <c r="S8" s="95">
        <f t="shared" si="0"/>
        <v>3</v>
      </c>
      <c r="T8" s="99">
        <f t="shared" si="1"/>
        <v>0.23883962994732233</v>
      </c>
      <c r="U8" s="100">
        <f t="shared" si="2"/>
        <v>33.596666666666664</v>
      </c>
    </row>
    <row r="9" spans="1:21" s="101" customFormat="1" ht="84" customHeight="1">
      <c r="A9" s="94" t="s">
        <v>82</v>
      </c>
      <c r="B9" s="94" t="s">
        <v>69</v>
      </c>
      <c r="C9" s="94" t="s">
        <v>327</v>
      </c>
      <c r="D9" s="95" t="s">
        <v>18</v>
      </c>
      <c r="E9" s="95" t="s">
        <v>237</v>
      </c>
      <c r="F9" s="96"/>
      <c r="G9" s="96"/>
      <c r="H9" s="97">
        <v>20</v>
      </c>
      <c r="I9" s="98">
        <v>22.5</v>
      </c>
      <c r="J9" s="98">
        <v>32</v>
      </c>
      <c r="K9" s="98">
        <v>21</v>
      </c>
      <c r="L9" s="98"/>
      <c r="M9" s="98"/>
      <c r="N9" s="98"/>
      <c r="O9" s="98"/>
      <c r="P9" s="98"/>
      <c r="Q9" s="98"/>
      <c r="R9" s="98"/>
      <c r="S9" s="95">
        <f t="shared" si="0"/>
        <v>4</v>
      </c>
      <c r="T9" s="99">
        <f t="shared" si="1"/>
        <v>0.23092111563033985</v>
      </c>
      <c r="U9" s="100">
        <f t="shared" si="2"/>
        <v>23.875</v>
      </c>
    </row>
    <row r="10" spans="1:21" s="93" customFormat="1" ht="103.5" customHeight="1">
      <c r="A10" s="94" t="s">
        <v>83</v>
      </c>
      <c r="B10" s="94" t="s">
        <v>69</v>
      </c>
      <c r="C10" s="94" t="s">
        <v>192</v>
      </c>
      <c r="D10" s="95" t="s">
        <v>314</v>
      </c>
      <c r="E10" s="95" t="s">
        <v>237</v>
      </c>
      <c r="F10" s="96">
        <v>38</v>
      </c>
      <c r="G10" s="96">
        <v>36</v>
      </c>
      <c r="H10" s="97">
        <v>19</v>
      </c>
      <c r="I10" s="102">
        <v>24.9</v>
      </c>
      <c r="J10" s="102"/>
      <c r="K10" s="98"/>
      <c r="L10" s="98"/>
      <c r="M10" s="98"/>
      <c r="N10" s="98"/>
      <c r="O10" s="98"/>
      <c r="P10" s="98"/>
      <c r="Q10" s="98"/>
      <c r="R10" s="98"/>
      <c r="S10" s="95">
        <f t="shared" si="0"/>
        <v>4</v>
      </c>
      <c r="T10" s="99">
        <f t="shared" si="1"/>
        <v>0.30716480040847205</v>
      </c>
      <c r="U10" s="100">
        <f t="shared" si="2"/>
        <v>29.475</v>
      </c>
    </row>
    <row r="11" spans="1:21" s="93" customFormat="1" ht="120.75" customHeight="1">
      <c r="A11" s="94" t="s">
        <v>127</v>
      </c>
      <c r="B11" s="94" t="s">
        <v>69</v>
      </c>
      <c r="C11" s="94" t="s">
        <v>193</v>
      </c>
      <c r="D11" s="95" t="s">
        <v>315</v>
      </c>
      <c r="E11" s="95" t="s">
        <v>237</v>
      </c>
      <c r="F11" s="96">
        <v>28</v>
      </c>
      <c r="G11" s="96">
        <v>27</v>
      </c>
      <c r="H11" s="97">
        <v>18</v>
      </c>
      <c r="I11" s="102">
        <v>18.7</v>
      </c>
      <c r="J11" s="102"/>
      <c r="K11" s="98"/>
      <c r="L11" s="98"/>
      <c r="M11" s="98"/>
      <c r="N11" s="98"/>
      <c r="O11" s="98"/>
      <c r="P11" s="98"/>
      <c r="Q11" s="98"/>
      <c r="R11" s="98"/>
      <c r="S11" s="95">
        <f t="shared" si="0"/>
        <v>4</v>
      </c>
      <c r="T11" s="99">
        <f t="shared" si="1"/>
        <v>0.23145941361607705</v>
      </c>
      <c r="U11" s="100">
        <f t="shared" si="2"/>
        <v>22.925</v>
      </c>
    </row>
    <row r="12" spans="1:21" s="93" customFormat="1" ht="118.5" customHeight="1">
      <c r="A12" s="94" t="s">
        <v>127</v>
      </c>
      <c r="B12" s="94" t="s">
        <v>69</v>
      </c>
      <c r="C12" s="94" t="s">
        <v>193</v>
      </c>
      <c r="D12" s="95" t="s">
        <v>316</v>
      </c>
      <c r="E12" s="95" t="s">
        <v>237</v>
      </c>
      <c r="F12" s="96">
        <v>28</v>
      </c>
      <c r="G12" s="96">
        <v>27</v>
      </c>
      <c r="H12" s="97">
        <v>17</v>
      </c>
      <c r="I12" s="102">
        <v>18.9</v>
      </c>
      <c r="J12" s="102"/>
      <c r="K12" s="98"/>
      <c r="L12" s="98"/>
      <c r="M12" s="98"/>
      <c r="N12" s="98"/>
      <c r="O12" s="98"/>
      <c r="P12" s="98"/>
      <c r="Q12" s="98"/>
      <c r="R12" s="98"/>
      <c r="S12" s="95">
        <f t="shared" si="0"/>
        <v>4</v>
      </c>
      <c r="T12" s="99">
        <f t="shared" si="1"/>
        <v>0.24567372097671825</v>
      </c>
      <c r="U12" s="100">
        <f t="shared" si="2"/>
        <v>22.725</v>
      </c>
    </row>
    <row r="13" spans="1:21" s="93" customFormat="1" ht="181.5" customHeight="1">
      <c r="A13" s="94" t="s">
        <v>157</v>
      </c>
      <c r="B13" s="94" t="s">
        <v>69</v>
      </c>
      <c r="C13" s="103" t="s">
        <v>194</v>
      </c>
      <c r="D13" s="95" t="s">
        <v>317</v>
      </c>
      <c r="E13" s="95" t="s">
        <v>237</v>
      </c>
      <c r="F13" s="96">
        <v>28</v>
      </c>
      <c r="G13" s="96">
        <v>25</v>
      </c>
      <c r="H13" s="97">
        <v>17</v>
      </c>
      <c r="I13" s="102">
        <v>20</v>
      </c>
      <c r="J13" s="102"/>
      <c r="K13" s="98"/>
      <c r="L13" s="98"/>
      <c r="M13" s="98"/>
      <c r="N13" s="98"/>
      <c r="O13" s="98"/>
      <c r="P13" s="98"/>
      <c r="Q13" s="98"/>
      <c r="R13" s="98"/>
      <c r="S13" s="95">
        <f t="shared" si="0"/>
        <v>4</v>
      </c>
      <c r="T13" s="99">
        <f t="shared" si="1"/>
        <v>0.21923923832516654</v>
      </c>
      <c r="U13" s="100">
        <f t="shared" si="2"/>
        <v>22.5</v>
      </c>
    </row>
    <row r="14" spans="1:21" s="93" customFormat="1" ht="152.25" customHeight="1">
      <c r="A14" s="94" t="s">
        <v>158</v>
      </c>
      <c r="B14" s="94" t="s">
        <v>69</v>
      </c>
      <c r="C14" s="94" t="s">
        <v>195</v>
      </c>
      <c r="D14" s="95" t="s">
        <v>318</v>
      </c>
      <c r="E14" s="95" t="s">
        <v>237</v>
      </c>
      <c r="F14" s="96">
        <v>85</v>
      </c>
      <c r="G14" s="96">
        <v>100</v>
      </c>
      <c r="H14" s="97"/>
      <c r="I14" s="104">
        <v>53.5</v>
      </c>
      <c r="J14" s="104"/>
      <c r="K14" s="98"/>
      <c r="L14" s="98"/>
      <c r="M14" s="98"/>
      <c r="N14" s="98"/>
      <c r="O14" s="98"/>
      <c r="P14" s="98"/>
      <c r="Q14" s="98"/>
      <c r="R14" s="98"/>
      <c r="S14" s="95">
        <f t="shared" si="0"/>
        <v>3</v>
      </c>
      <c r="T14" s="99">
        <f t="shared" si="1"/>
        <v>0.2985269002844231</v>
      </c>
      <c r="U14" s="100">
        <f t="shared" si="2"/>
        <v>79.5</v>
      </c>
    </row>
    <row r="15" spans="1:21" s="93" customFormat="1" ht="75" customHeight="1">
      <c r="A15" s="94" t="s">
        <v>128</v>
      </c>
      <c r="B15" s="94" t="s">
        <v>69</v>
      </c>
      <c r="C15" s="94" t="s">
        <v>196</v>
      </c>
      <c r="D15" s="95" t="s">
        <v>319</v>
      </c>
      <c r="E15" s="95" t="s">
        <v>237</v>
      </c>
      <c r="F15" s="96">
        <v>170</v>
      </c>
      <c r="G15" s="96">
        <v>190</v>
      </c>
      <c r="H15" s="97"/>
      <c r="I15" s="104">
        <v>85.3</v>
      </c>
      <c r="J15" s="104">
        <v>128</v>
      </c>
      <c r="K15" s="98"/>
      <c r="L15" s="98"/>
      <c r="M15" s="98"/>
      <c r="N15" s="98"/>
      <c r="O15" s="98"/>
      <c r="P15" s="98"/>
      <c r="Q15" s="98"/>
      <c r="R15" s="105"/>
      <c r="S15" s="95">
        <f t="shared" si="0"/>
        <v>4</v>
      </c>
      <c r="T15" s="99">
        <f t="shared" si="1"/>
        <v>0.32456541899669605</v>
      </c>
      <c r="U15" s="100">
        <f t="shared" si="2"/>
        <v>143.325</v>
      </c>
    </row>
    <row r="16" spans="1:21" s="101" customFormat="1" ht="98.25" customHeight="1">
      <c r="A16" s="94" t="s">
        <v>1</v>
      </c>
      <c r="B16" s="94" t="s">
        <v>69</v>
      </c>
      <c r="C16" s="94" t="s">
        <v>197</v>
      </c>
      <c r="D16" s="95" t="s">
        <v>320</v>
      </c>
      <c r="E16" s="95" t="s">
        <v>237</v>
      </c>
      <c r="F16" s="96">
        <v>40</v>
      </c>
      <c r="G16" s="96">
        <v>40</v>
      </c>
      <c r="H16" s="97">
        <v>20</v>
      </c>
      <c r="I16" s="106">
        <v>28.6</v>
      </c>
      <c r="J16" s="102"/>
      <c r="K16" s="98"/>
      <c r="L16" s="98"/>
      <c r="M16" s="98"/>
      <c r="N16" s="98"/>
      <c r="O16" s="98"/>
      <c r="P16" s="98"/>
      <c r="Q16" s="98"/>
      <c r="R16" s="98"/>
      <c r="S16" s="95">
        <f t="shared" si="0"/>
        <v>4</v>
      </c>
      <c r="T16" s="99">
        <f t="shared" si="1"/>
        <v>0.3023513744791354</v>
      </c>
      <c r="U16" s="100">
        <f t="shared" si="2"/>
        <v>32.15</v>
      </c>
    </row>
    <row r="17" spans="1:21" s="93" customFormat="1" ht="144.75" customHeight="1">
      <c r="A17" s="94" t="s">
        <v>84</v>
      </c>
      <c r="B17" s="94" t="s">
        <v>69</v>
      </c>
      <c r="C17" s="94" t="s">
        <v>198</v>
      </c>
      <c r="D17" s="95" t="s">
        <v>321</v>
      </c>
      <c r="E17" s="95" t="s">
        <v>37</v>
      </c>
      <c r="F17" s="96">
        <v>30</v>
      </c>
      <c r="G17" s="96">
        <v>28</v>
      </c>
      <c r="H17" s="97"/>
      <c r="I17" s="104"/>
      <c r="J17" s="102">
        <v>25</v>
      </c>
      <c r="K17" s="98"/>
      <c r="L17" s="98"/>
      <c r="M17" s="98">
        <v>34.76</v>
      </c>
      <c r="N17" s="98"/>
      <c r="O17" s="98"/>
      <c r="P17" s="98"/>
      <c r="Q17" s="98"/>
      <c r="R17" s="98"/>
      <c r="S17" s="95">
        <f t="shared" si="0"/>
        <v>4</v>
      </c>
      <c r="T17" s="99">
        <f t="shared" si="1"/>
        <v>0.13922929430462844</v>
      </c>
      <c r="U17" s="100">
        <f t="shared" si="2"/>
        <v>29.439999999999998</v>
      </c>
    </row>
    <row r="18" spans="1:21" s="111" customFormat="1" ht="52.5" customHeight="1">
      <c r="A18" s="107"/>
      <c r="B18" s="107"/>
      <c r="C18" s="108"/>
      <c r="D18" s="107"/>
      <c r="E18" s="8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0"/>
      <c r="U18" s="110"/>
    </row>
    <row r="19" spans="1:21" ht="15" customHeight="1">
      <c r="A19" s="230" t="s">
        <v>103</v>
      </c>
      <c r="B19" s="230" t="s">
        <v>68</v>
      </c>
      <c r="C19" s="230" t="s">
        <v>175</v>
      </c>
      <c r="D19" s="230" t="s">
        <v>102</v>
      </c>
      <c r="E19" s="230" t="s">
        <v>54</v>
      </c>
      <c r="F19" s="232" t="s">
        <v>135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0" t="s">
        <v>113</v>
      </c>
      <c r="T19" s="230" t="s">
        <v>114</v>
      </c>
      <c r="U19" s="228" t="s">
        <v>343</v>
      </c>
    </row>
    <row r="20" spans="1:21" ht="183.75" customHeight="1">
      <c r="A20" s="231"/>
      <c r="B20" s="231"/>
      <c r="C20" s="231"/>
      <c r="D20" s="231"/>
      <c r="E20" s="231"/>
      <c r="F20" s="91" t="s">
        <v>376</v>
      </c>
      <c r="G20" s="91" t="s">
        <v>349</v>
      </c>
      <c r="H20" s="91" t="s">
        <v>377</v>
      </c>
      <c r="I20" s="91" t="s">
        <v>425</v>
      </c>
      <c r="J20" s="91" t="s">
        <v>426</v>
      </c>
      <c r="K20" s="91" t="s">
        <v>427</v>
      </c>
      <c r="L20" s="91" t="s">
        <v>428</v>
      </c>
      <c r="M20" s="91"/>
      <c r="N20" s="91"/>
      <c r="O20" s="91"/>
      <c r="P20" s="91"/>
      <c r="Q20" s="91"/>
      <c r="R20" s="91"/>
      <c r="S20" s="231"/>
      <c r="T20" s="231"/>
      <c r="U20" s="229"/>
    </row>
    <row r="21" spans="1:21" ht="42.75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5"/>
      <c r="U21" s="100"/>
    </row>
    <row r="22" spans="1:21" ht="108.75" customHeight="1">
      <c r="A22" s="94" t="s">
        <v>85</v>
      </c>
      <c r="B22" s="94" t="s">
        <v>69</v>
      </c>
      <c r="C22" s="94" t="s">
        <v>199</v>
      </c>
      <c r="D22" s="95" t="s">
        <v>19</v>
      </c>
      <c r="E22" s="95" t="s">
        <v>56</v>
      </c>
      <c r="F22" s="96">
        <v>130</v>
      </c>
      <c r="G22" s="96">
        <v>130</v>
      </c>
      <c r="H22" s="97">
        <v>140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5">
        <f aca="true" t="shared" si="3" ref="S22:S35">COUNT(F22:R22)</f>
        <v>3</v>
      </c>
      <c r="T22" s="99">
        <f aca="true" t="shared" si="4" ref="T22:T35">STDEVA(F22:R22)/(SUM(F22:R22)/COUNTIF(F22:R22,"&gt;0"))</f>
        <v>0.043301270189221926</v>
      </c>
      <c r="U22" s="100">
        <f aca="true" t="shared" si="5" ref="U22:U35">1/S22*(SUM(F22:R22))</f>
        <v>133.33333333333331</v>
      </c>
    </row>
    <row r="23" spans="1:21" s="119" customFormat="1" ht="105.75" customHeight="1">
      <c r="A23" s="112" t="s">
        <v>381</v>
      </c>
      <c r="B23" s="112" t="s">
        <v>69</v>
      </c>
      <c r="C23" s="112" t="s">
        <v>200</v>
      </c>
      <c r="D23" s="113" t="s">
        <v>382</v>
      </c>
      <c r="E23" s="113" t="s">
        <v>56</v>
      </c>
      <c r="F23" s="114">
        <v>120</v>
      </c>
      <c r="G23" s="114">
        <v>130</v>
      </c>
      <c r="H23" s="115">
        <v>200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3">
        <f t="shared" si="3"/>
        <v>3</v>
      </c>
      <c r="T23" s="117">
        <f t="shared" si="4"/>
        <v>0.2905932629027116</v>
      </c>
      <c r="U23" s="118">
        <f t="shared" si="5"/>
        <v>150</v>
      </c>
    </row>
    <row r="24" spans="1:21" ht="67.5" customHeight="1">
      <c r="A24" s="94" t="s">
        <v>2</v>
      </c>
      <c r="B24" s="94" t="s">
        <v>69</v>
      </c>
      <c r="C24" s="94" t="s">
        <v>201</v>
      </c>
      <c r="D24" s="95" t="s">
        <v>152</v>
      </c>
      <c r="E24" s="95" t="s">
        <v>57</v>
      </c>
      <c r="F24" s="96">
        <v>130</v>
      </c>
      <c r="G24" s="96">
        <v>140</v>
      </c>
      <c r="H24" s="97">
        <v>140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5">
        <f t="shared" si="3"/>
        <v>3</v>
      </c>
      <c r="T24" s="99">
        <f t="shared" si="4"/>
        <v>0.0422451416480214</v>
      </c>
      <c r="U24" s="100">
        <f t="shared" si="5"/>
        <v>136.66666666666666</v>
      </c>
    </row>
    <row r="25" spans="1:21" ht="69.75" customHeight="1">
      <c r="A25" s="94" t="s">
        <v>86</v>
      </c>
      <c r="B25" s="94" t="s">
        <v>69</v>
      </c>
      <c r="C25" s="94" t="s">
        <v>202</v>
      </c>
      <c r="D25" s="95" t="s">
        <v>153</v>
      </c>
      <c r="E25" s="95" t="s">
        <v>58</v>
      </c>
      <c r="F25" s="96">
        <v>110</v>
      </c>
      <c r="G25" s="96">
        <v>100</v>
      </c>
      <c r="H25" s="97">
        <v>150</v>
      </c>
      <c r="I25" s="98">
        <v>70</v>
      </c>
      <c r="J25" s="98"/>
      <c r="K25" s="98"/>
      <c r="L25" s="98"/>
      <c r="M25" s="98"/>
      <c r="N25" s="98"/>
      <c r="O25" s="98"/>
      <c r="P25" s="98"/>
      <c r="Q25" s="98"/>
      <c r="R25" s="98"/>
      <c r="S25" s="95">
        <f t="shared" si="3"/>
        <v>4</v>
      </c>
      <c r="T25" s="99">
        <f t="shared" si="4"/>
        <v>0.30735236591626375</v>
      </c>
      <c r="U25" s="100">
        <f t="shared" si="5"/>
        <v>107.5</v>
      </c>
    </row>
    <row r="26" spans="1:21" ht="143.25" customHeight="1">
      <c r="A26" s="94" t="s">
        <v>129</v>
      </c>
      <c r="B26" s="94" t="s">
        <v>69</v>
      </c>
      <c r="C26" s="94" t="s">
        <v>203</v>
      </c>
      <c r="D26" s="95" t="s">
        <v>20</v>
      </c>
      <c r="E26" s="95" t="s">
        <v>59</v>
      </c>
      <c r="F26" s="96">
        <v>92</v>
      </c>
      <c r="G26" s="96">
        <v>90</v>
      </c>
      <c r="H26" s="97"/>
      <c r="I26" s="98"/>
      <c r="J26" s="98">
        <v>75.5</v>
      </c>
      <c r="K26" s="98"/>
      <c r="L26" s="98"/>
      <c r="M26" s="98"/>
      <c r="N26" s="98"/>
      <c r="O26" s="98"/>
      <c r="P26" s="98"/>
      <c r="Q26" s="98"/>
      <c r="R26" s="98"/>
      <c r="S26" s="95">
        <f t="shared" si="3"/>
        <v>3</v>
      </c>
      <c r="T26" s="99">
        <f t="shared" si="4"/>
        <v>0.10490829249895224</v>
      </c>
      <c r="U26" s="100">
        <f t="shared" si="5"/>
        <v>85.83333333333333</v>
      </c>
    </row>
    <row r="27" spans="1:21" ht="92.25" customHeight="1">
      <c r="A27" s="94" t="s">
        <v>134</v>
      </c>
      <c r="B27" s="94" t="s">
        <v>69</v>
      </c>
      <c r="C27" s="94" t="s">
        <v>216</v>
      </c>
      <c r="D27" s="95" t="s">
        <v>154</v>
      </c>
      <c r="E27" s="95" t="s">
        <v>60</v>
      </c>
      <c r="F27" s="96">
        <v>90</v>
      </c>
      <c r="G27" s="96">
        <v>85</v>
      </c>
      <c r="H27" s="97">
        <v>120</v>
      </c>
      <c r="I27" s="98"/>
      <c r="J27" s="98">
        <v>70.25</v>
      </c>
      <c r="K27" s="98"/>
      <c r="L27" s="98"/>
      <c r="M27" s="98"/>
      <c r="N27" s="98"/>
      <c r="O27" s="98"/>
      <c r="P27" s="98"/>
      <c r="Q27" s="98"/>
      <c r="R27" s="98"/>
      <c r="S27" s="95">
        <f t="shared" si="3"/>
        <v>4</v>
      </c>
      <c r="T27" s="99">
        <f t="shared" si="4"/>
        <v>0.22868703473635074</v>
      </c>
      <c r="U27" s="100">
        <f t="shared" si="5"/>
        <v>91.3125</v>
      </c>
    </row>
    <row r="28" spans="1:21" ht="79.5" customHeight="1">
      <c r="A28" s="94" t="s">
        <v>87</v>
      </c>
      <c r="B28" s="94" t="s">
        <v>69</v>
      </c>
      <c r="C28" s="94" t="s">
        <v>204</v>
      </c>
      <c r="D28" s="95" t="s">
        <v>104</v>
      </c>
      <c r="E28" s="95" t="s">
        <v>61</v>
      </c>
      <c r="F28" s="96">
        <v>135</v>
      </c>
      <c r="G28" s="96">
        <v>190</v>
      </c>
      <c r="H28" s="97">
        <v>120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5">
        <f t="shared" si="3"/>
        <v>3</v>
      </c>
      <c r="T28" s="99">
        <f t="shared" si="4"/>
        <v>0.2484645436797303</v>
      </c>
      <c r="U28" s="100">
        <f t="shared" si="5"/>
        <v>148.33333333333331</v>
      </c>
    </row>
    <row r="29" spans="1:21" ht="90.75" customHeight="1">
      <c r="A29" s="94" t="s">
        <v>25</v>
      </c>
      <c r="B29" s="94" t="s">
        <v>69</v>
      </c>
      <c r="C29" s="94" t="s">
        <v>204</v>
      </c>
      <c r="D29" s="95" t="s">
        <v>26</v>
      </c>
      <c r="E29" s="95" t="s">
        <v>62</v>
      </c>
      <c r="F29" s="96"/>
      <c r="G29" s="96">
        <v>170</v>
      </c>
      <c r="H29" s="97">
        <v>120</v>
      </c>
      <c r="I29" s="98"/>
      <c r="J29" s="98"/>
      <c r="K29" s="98">
        <v>84</v>
      </c>
      <c r="L29" s="98">
        <v>120</v>
      </c>
      <c r="M29" s="98"/>
      <c r="N29" s="98"/>
      <c r="O29" s="98"/>
      <c r="P29" s="98"/>
      <c r="Q29" s="98"/>
      <c r="R29" s="98"/>
      <c r="S29" s="95">
        <f t="shared" si="3"/>
        <v>4</v>
      </c>
      <c r="T29" s="99">
        <f t="shared" si="4"/>
        <v>0.2861635149323448</v>
      </c>
      <c r="U29" s="100">
        <f t="shared" si="5"/>
        <v>123.5</v>
      </c>
    </row>
    <row r="30" spans="1:21" ht="47.25" customHeight="1">
      <c r="A30" s="94" t="s">
        <v>12</v>
      </c>
      <c r="B30" s="94" t="s">
        <v>69</v>
      </c>
      <c r="C30" s="94" t="s">
        <v>265</v>
      </c>
      <c r="D30" s="95" t="s">
        <v>13</v>
      </c>
      <c r="E30" s="95" t="s">
        <v>238</v>
      </c>
      <c r="F30" s="96">
        <v>160</v>
      </c>
      <c r="G30" s="96">
        <v>160</v>
      </c>
      <c r="H30" s="97">
        <v>120</v>
      </c>
      <c r="I30" s="98"/>
      <c r="J30" s="98"/>
      <c r="L30" s="98"/>
      <c r="M30" s="98"/>
      <c r="N30" s="98"/>
      <c r="O30" s="98"/>
      <c r="P30" s="98"/>
      <c r="Q30" s="98"/>
      <c r="R30" s="98"/>
      <c r="S30" s="95">
        <f t="shared" si="3"/>
        <v>3</v>
      </c>
      <c r="T30" s="99">
        <f t="shared" si="4"/>
        <v>0.15745916432444323</v>
      </c>
      <c r="U30" s="100">
        <f t="shared" si="5"/>
        <v>146.66666666666666</v>
      </c>
    </row>
    <row r="31" spans="1:21" ht="142.5" customHeight="1">
      <c r="A31" s="94" t="s">
        <v>130</v>
      </c>
      <c r="B31" s="94" t="s">
        <v>69</v>
      </c>
      <c r="C31" s="94" t="s">
        <v>205</v>
      </c>
      <c r="D31" s="95" t="s">
        <v>219</v>
      </c>
      <c r="E31" s="95" t="s">
        <v>63</v>
      </c>
      <c r="F31" s="96">
        <v>110</v>
      </c>
      <c r="G31" s="96">
        <v>120</v>
      </c>
      <c r="H31" s="97">
        <v>110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5">
        <f t="shared" si="3"/>
        <v>3</v>
      </c>
      <c r="T31" s="99">
        <f t="shared" si="4"/>
        <v>0.050942670810849335</v>
      </c>
      <c r="U31" s="100">
        <f t="shared" si="5"/>
        <v>113.33333333333333</v>
      </c>
    </row>
    <row r="32" spans="1:21" ht="396.75" customHeight="1">
      <c r="A32" s="94" t="s">
        <v>3</v>
      </c>
      <c r="B32" s="94" t="s">
        <v>79</v>
      </c>
      <c r="C32" s="94" t="s">
        <v>267</v>
      </c>
      <c r="D32" s="95" t="s">
        <v>4</v>
      </c>
      <c r="E32" s="95" t="s">
        <v>64</v>
      </c>
      <c r="F32" s="96">
        <v>42</v>
      </c>
      <c r="G32" s="96">
        <v>35</v>
      </c>
      <c r="H32" s="97">
        <v>50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5">
        <f t="shared" si="3"/>
        <v>3</v>
      </c>
      <c r="T32" s="99">
        <f t="shared" si="4"/>
        <v>0.17729653935744435</v>
      </c>
      <c r="U32" s="100">
        <f t="shared" si="5"/>
        <v>42.33333333333333</v>
      </c>
    </row>
    <row r="33" spans="1:21" ht="204" customHeight="1">
      <c r="A33" s="94" t="s">
        <v>3</v>
      </c>
      <c r="B33" s="94" t="s">
        <v>79</v>
      </c>
      <c r="C33" s="94" t="s">
        <v>336</v>
      </c>
      <c r="D33" s="95" t="s">
        <v>337</v>
      </c>
      <c r="E33" s="95" t="s">
        <v>338</v>
      </c>
      <c r="F33" s="96">
        <v>58</v>
      </c>
      <c r="G33" s="96">
        <v>94</v>
      </c>
      <c r="H33" s="97">
        <v>95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5">
        <f t="shared" si="3"/>
        <v>3</v>
      </c>
      <c r="T33" s="99">
        <f t="shared" si="4"/>
        <v>0.2560228624091075</v>
      </c>
      <c r="U33" s="100">
        <f t="shared" si="5"/>
        <v>82.33333333333333</v>
      </c>
    </row>
    <row r="34" spans="1:21" ht="409.5" customHeight="1">
      <c r="A34" s="94" t="s">
        <v>3</v>
      </c>
      <c r="B34" s="94" t="s">
        <v>79</v>
      </c>
      <c r="C34" s="94" t="s">
        <v>341</v>
      </c>
      <c r="D34" s="95" t="s">
        <v>339</v>
      </c>
      <c r="E34" s="95" t="s">
        <v>340</v>
      </c>
      <c r="F34" s="96">
        <v>68</v>
      </c>
      <c r="G34" s="96">
        <v>100</v>
      </c>
      <c r="H34" s="97">
        <v>95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5">
        <f t="shared" si="3"/>
        <v>3</v>
      </c>
      <c r="T34" s="99">
        <f t="shared" si="4"/>
        <v>0.19636123701407404</v>
      </c>
      <c r="U34" s="100">
        <f t="shared" si="5"/>
        <v>87.66666666666666</v>
      </c>
    </row>
    <row r="35" spans="1:21" ht="126" customHeight="1">
      <c r="A35" s="94" t="s">
        <v>159</v>
      </c>
      <c r="B35" s="94" t="s">
        <v>69</v>
      </c>
      <c r="C35" s="94" t="s">
        <v>206</v>
      </c>
      <c r="D35" s="95" t="s">
        <v>322</v>
      </c>
      <c r="E35" s="95" t="s">
        <v>239</v>
      </c>
      <c r="F35" s="96">
        <v>250</v>
      </c>
      <c r="G35" s="96">
        <v>300</v>
      </c>
      <c r="H35" s="97">
        <v>250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5">
        <f t="shared" si="3"/>
        <v>3</v>
      </c>
      <c r="T35" s="99">
        <f t="shared" si="4"/>
        <v>0.10825317547305482</v>
      </c>
      <c r="U35" s="100">
        <f t="shared" si="5"/>
        <v>266.66666666666663</v>
      </c>
    </row>
    <row r="36" ht="18" customHeight="1"/>
    <row r="37" spans="1:21" ht="15" customHeight="1">
      <c r="A37" s="240" t="s">
        <v>103</v>
      </c>
      <c r="B37" s="230" t="s">
        <v>68</v>
      </c>
      <c r="C37" s="230" t="s">
        <v>175</v>
      </c>
      <c r="D37" s="230" t="s">
        <v>102</v>
      </c>
      <c r="E37" s="230" t="s">
        <v>54</v>
      </c>
      <c r="F37" s="232" t="s">
        <v>135</v>
      </c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0" t="s">
        <v>113</v>
      </c>
      <c r="T37" s="230" t="s">
        <v>114</v>
      </c>
      <c r="U37" s="228" t="s">
        <v>343</v>
      </c>
    </row>
    <row r="38" spans="1:21" ht="154.5" customHeight="1">
      <c r="A38" s="241"/>
      <c r="B38" s="231"/>
      <c r="C38" s="231"/>
      <c r="D38" s="231"/>
      <c r="E38" s="231"/>
      <c r="F38" s="91" t="s">
        <v>376</v>
      </c>
      <c r="G38" s="91" t="s">
        <v>349</v>
      </c>
      <c r="H38" s="91" t="s">
        <v>377</v>
      </c>
      <c r="I38" s="129" t="s">
        <v>404</v>
      </c>
      <c r="J38" s="129" t="s">
        <v>429</v>
      </c>
      <c r="K38" s="129" t="s">
        <v>426</v>
      </c>
      <c r="L38" s="129" t="s">
        <v>430</v>
      </c>
      <c r="M38" s="129" t="s">
        <v>431</v>
      </c>
      <c r="N38" s="129" t="s">
        <v>432</v>
      </c>
      <c r="O38" s="129" t="s">
        <v>433</v>
      </c>
      <c r="P38" s="129" t="s">
        <v>434</v>
      </c>
      <c r="Q38" s="129" t="s">
        <v>435</v>
      </c>
      <c r="R38" s="129" t="s">
        <v>436</v>
      </c>
      <c r="S38" s="231"/>
      <c r="T38" s="231"/>
      <c r="U38" s="229"/>
    </row>
    <row r="39" spans="1:21" ht="28.5" customHeight="1">
      <c r="A39" s="233" t="s">
        <v>88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100"/>
    </row>
    <row r="40" spans="1:21" s="119" customFormat="1" ht="93" customHeight="1">
      <c r="A40" s="112" t="s">
        <v>383</v>
      </c>
      <c r="B40" s="112" t="s">
        <v>69</v>
      </c>
      <c r="C40" s="112" t="s">
        <v>217</v>
      </c>
      <c r="D40" s="113" t="s">
        <v>384</v>
      </c>
      <c r="E40" s="113" t="s">
        <v>240</v>
      </c>
      <c r="F40" s="114">
        <v>450</v>
      </c>
      <c r="G40" s="114">
        <v>530</v>
      </c>
      <c r="H40" s="115"/>
      <c r="I40" s="116"/>
      <c r="J40" s="116"/>
      <c r="K40" s="116">
        <v>412.5</v>
      </c>
      <c r="L40" s="116"/>
      <c r="M40" s="116"/>
      <c r="N40" s="116"/>
      <c r="O40" s="116"/>
      <c r="P40" s="116"/>
      <c r="Q40" s="116"/>
      <c r="R40" s="116"/>
      <c r="S40" s="113">
        <f aca="true" t="shared" si="6" ref="S40:S54">COUNT(F40:R40)</f>
        <v>3</v>
      </c>
      <c r="T40" s="117">
        <f aca="true" t="shared" si="7" ref="T40:T54">STDEVA(F40:R40)/(SUM(F40:R40)/COUNTIF(F40:R40,"&gt;0"))</f>
        <v>0.12930131116718702</v>
      </c>
      <c r="U40" s="118">
        <f aca="true" t="shared" si="8" ref="U40:U54">1/S40*(SUM(F40:R40))</f>
        <v>464.16666666666663</v>
      </c>
    </row>
    <row r="41" spans="1:21" ht="53.25" customHeight="1">
      <c r="A41" s="120" t="s">
        <v>325</v>
      </c>
      <c r="B41" s="120" t="s">
        <v>69</v>
      </c>
      <c r="C41" s="94" t="s">
        <v>207</v>
      </c>
      <c r="D41" s="95" t="s">
        <v>155</v>
      </c>
      <c r="E41" s="95" t="s">
        <v>241</v>
      </c>
      <c r="F41" s="96">
        <v>450</v>
      </c>
      <c r="G41" s="96">
        <v>480</v>
      </c>
      <c r="H41" s="97"/>
      <c r="I41" s="98"/>
      <c r="J41" s="98"/>
      <c r="K41" s="98">
        <v>395.5</v>
      </c>
      <c r="L41" s="98"/>
      <c r="M41" s="98"/>
      <c r="N41" s="98"/>
      <c r="O41" s="98"/>
      <c r="P41" s="98"/>
      <c r="Q41" s="98"/>
      <c r="R41" s="98"/>
      <c r="S41" s="95">
        <f t="shared" si="6"/>
        <v>3</v>
      </c>
      <c r="T41" s="99">
        <f t="shared" si="7"/>
        <v>0.09695482305202</v>
      </c>
      <c r="U41" s="100">
        <f t="shared" si="8"/>
        <v>441.8333333333333</v>
      </c>
    </row>
    <row r="42" spans="1:21" s="119" customFormat="1" ht="80.25" customHeight="1">
      <c r="A42" s="112" t="s">
        <v>385</v>
      </c>
      <c r="B42" s="112" t="s">
        <v>69</v>
      </c>
      <c r="C42" s="112" t="s">
        <v>260</v>
      </c>
      <c r="D42" s="113" t="s">
        <v>386</v>
      </c>
      <c r="E42" s="113" t="s">
        <v>242</v>
      </c>
      <c r="F42" s="114">
        <v>440</v>
      </c>
      <c r="G42" s="114">
        <v>500</v>
      </c>
      <c r="H42" s="115"/>
      <c r="I42" s="116"/>
      <c r="J42" s="116"/>
      <c r="K42" s="116">
        <v>357.5</v>
      </c>
      <c r="L42" s="116"/>
      <c r="M42" s="116"/>
      <c r="N42" s="116"/>
      <c r="O42" s="116"/>
      <c r="P42" s="116"/>
      <c r="Q42" s="116"/>
      <c r="R42" s="116"/>
      <c r="S42" s="113">
        <f t="shared" si="6"/>
        <v>3</v>
      </c>
      <c r="T42" s="117">
        <f t="shared" si="7"/>
        <v>0.16542298290467264</v>
      </c>
      <c r="U42" s="118">
        <f t="shared" si="8"/>
        <v>432.5</v>
      </c>
    </row>
    <row r="43" spans="1:21" ht="44.25" customHeight="1">
      <c r="A43" s="94" t="s">
        <v>131</v>
      </c>
      <c r="B43" s="94" t="s">
        <v>69</v>
      </c>
      <c r="C43" s="94" t="s">
        <v>208</v>
      </c>
      <c r="D43" s="95" t="s">
        <v>323</v>
      </c>
      <c r="E43" s="121" t="s">
        <v>243</v>
      </c>
      <c r="F43" s="96">
        <v>70</v>
      </c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>
        <v>80</v>
      </c>
      <c r="R43" s="98">
        <v>51.26</v>
      </c>
      <c r="S43" s="95">
        <f t="shared" si="6"/>
        <v>3</v>
      </c>
      <c r="T43" s="99">
        <f t="shared" si="7"/>
        <v>0.21747703312360678</v>
      </c>
      <c r="U43" s="100">
        <f t="shared" si="8"/>
        <v>67.08666666666666</v>
      </c>
    </row>
    <row r="44" spans="1:21" s="119" customFormat="1" ht="125.25" customHeight="1">
      <c r="A44" s="112" t="s">
        <v>387</v>
      </c>
      <c r="B44" s="112" t="s">
        <v>69</v>
      </c>
      <c r="C44" s="112" t="s">
        <v>261</v>
      </c>
      <c r="D44" s="113" t="s">
        <v>388</v>
      </c>
      <c r="E44" s="113" t="s">
        <v>244</v>
      </c>
      <c r="F44" s="122"/>
      <c r="G44" s="122">
        <v>46</v>
      </c>
      <c r="H44" s="123">
        <v>45</v>
      </c>
      <c r="I44" s="124"/>
      <c r="J44" s="124"/>
      <c r="K44" s="124"/>
      <c r="L44" s="124"/>
      <c r="M44" s="124">
        <v>35.44</v>
      </c>
      <c r="N44" s="124">
        <v>37.6</v>
      </c>
      <c r="O44" s="124"/>
      <c r="P44" s="124"/>
      <c r="Q44" s="124"/>
      <c r="R44" s="124"/>
      <c r="S44" s="113">
        <f t="shared" si="6"/>
        <v>4</v>
      </c>
      <c r="T44" s="117">
        <f t="shared" si="7"/>
        <v>0.12862433272318838</v>
      </c>
      <c r="U44" s="118">
        <f t="shared" si="8"/>
        <v>41.01</v>
      </c>
    </row>
    <row r="45" spans="1:21" s="119" customFormat="1" ht="112.5" customHeight="1">
      <c r="A45" s="112" t="s">
        <v>389</v>
      </c>
      <c r="B45" s="112" t="s">
        <v>69</v>
      </c>
      <c r="C45" s="112" t="s">
        <v>390</v>
      </c>
      <c r="D45" s="113" t="s">
        <v>391</v>
      </c>
      <c r="E45" s="113" t="s">
        <v>245</v>
      </c>
      <c r="F45" s="114">
        <v>15</v>
      </c>
      <c r="G45" s="114">
        <v>17</v>
      </c>
      <c r="H45" s="115">
        <v>9</v>
      </c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3">
        <f t="shared" si="6"/>
        <v>3</v>
      </c>
      <c r="T45" s="117">
        <f t="shared" si="7"/>
        <v>0.30463404870236077</v>
      </c>
      <c r="U45" s="118">
        <f t="shared" si="8"/>
        <v>13.666666666666666</v>
      </c>
    </row>
    <row r="46" spans="1:21" s="119" customFormat="1" ht="113.25" customHeight="1">
      <c r="A46" s="112" t="s">
        <v>389</v>
      </c>
      <c r="B46" s="112" t="s">
        <v>69</v>
      </c>
      <c r="C46" s="112" t="s">
        <v>390</v>
      </c>
      <c r="D46" s="113" t="s">
        <v>392</v>
      </c>
      <c r="E46" s="113" t="s">
        <v>245</v>
      </c>
      <c r="F46" s="114">
        <v>13.5</v>
      </c>
      <c r="G46" s="114">
        <v>13</v>
      </c>
      <c r="H46" s="115">
        <v>8</v>
      </c>
      <c r="I46" s="116">
        <v>7.2</v>
      </c>
      <c r="J46" s="116">
        <v>8</v>
      </c>
      <c r="K46" s="116"/>
      <c r="L46" s="116"/>
      <c r="M46" s="116"/>
      <c r="N46" s="116"/>
      <c r="O46" s="116"/>
      <c r="P46" s="116"/>
      <c r="Q46" s="116"/>
      <c r="R46" s="116"/>
      <c r="S46" s="113">
        <f t="shared" si="6"/>
        <v>5</v>
      </c>
      <c r="T46" s="117">
        <f t="shared" si="7"/>
        <v>0.306271530052078</v>
      </c>
      <c r="U46" s="118">
        <f t="shared" si="8"/>
        <v>9.940000000000001</v>
      </c>
    </row>
    <row r="47" spans="1:21" s="119" customFormat="1" ht="209.25" customHeight="1">
      <c r="A47" s="112" t="s">
        <v>393</v>
      </c>
      <c r="B47" s="125" t="s">
        <v>79</v>
      </c>
      <c r="C47" s="112" t="s">
        <v>266</v>
      </c>
      <c r="D47" s="113" t="s">
        <v>394</v>
      </c>
      <c r="E47" s="113" t="s">
        <v>246</v>
      </c>
      <c r="F47" s="114">
        <v>95</v>
      </c>
      <c r="G47" s="114">
        <v>80</v>
      </c>
      <c r="H47" s="115"/>
      <c r="I47" s="116"/>
      <c r="J47" s="116"/>
      <c r="K47" s="116"/>
      <c r="L47" s="116"/>
      <c r="M47" s="116"/>
      <c r="N47" s="116"/>
      <c r="O47" s="116"/>
      <c r="P47" s="116">
        <v>97</v>
      </c>
      <c r="Q47" s="116"/>
      <c r="R47" s="116">
        <v>88</v>
      </c>
      <c r="S47" s="113">
        <f t="shared" si="6"/>
        <v>4</v>
      </c>
      <c r="T47" s="117">
        <f t="shared" si="7"/>
        <v>0.08558681487623218</v>
      </c>
      <c r="U47" s="118">
        <f t="shared" si="8"/>
        <v>90</v>
      </c>
    </row>
    <row r="48" spans="1:21" ht="219" customHeight="1">
      <c r="A48" s="94" t="s">
        <v>89</v>
      </c>
      <c r="B48" s="94" t="s">
        <v>69</v>
      </c>
      <c r="C48" s="94" t="s">
        <v>5</v>
      </c>
      <c r="D48" s="95" t="s">
        <v>105</v>
      </c>
      <c r="E48" s="95" t="s">
        <v>247</v>
      </c>
      <c r="F48" s="96">
        <v>130</v>
      </c>
      <c r="G48" s="96">
        <v>125</v>
      </c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5">
        <f t="shared" si="6"/>
        <v>2</v>
      </c>
      <c r="T48" s="99">
        <f t="shared" si="7"/>
        <v>0.0277296776935901</v>
      </c>
      <c r="U48" s="100">
        <f t="shared" si="8"/>
        <v>127.5</v>
      </c>
    </row>
    <row r="49" spans="1:21" ht="281.25" customHeight="1">
      <c r="A49" s="94" t="s">
        <v>254</v>
      </c>
      <c r="B49" s="94" t="s">
        <v>69</v>
      </c>
      <c r="C49" s="94" t="s">
        <v>437</v>
      </c>
      <c r="D49" s="95" t="s">
        <v>255</v>
      </c>
      <c r="E49" s="95" t="s">
        <v>248</v>
      </c>
      <c r="F49" s="96">
        <v>220</v>
      </c>
      <c r="G49" s="96">
        <v>204</v>
      </c>
      <c r="H49" s="97"/>
      <c r="I49" s="98"/>
      <c r="J49" s="98"/>
      <c r="K49" s="98"/>
      <c r="L49" s="98"/>
      <c r="M49" s="98"/>
      <c r="N49" s="98"/>
      <c r="O49" s="98">
        <v>181.58</v>
      </c>
      <c r="P49" s="98"/>
      <c r="Q49" s="98"/>
      <c r="R49" s="98"/>
      <c r="S49" s="95">
        <f t="shared" si="6"/>
        <v>3</v>
      </c>
      <c r="T49" s="99">
        <f t="shared" si="7"/>
        <v>0.09560681508430653</v>
      </c>
      <c r="U49" s="100">
        <f t="shared" si="8"/>
        <v>201.86</v>
      </c>
    </row>
    <row r="50" spans="1:21" ht="103.5" customHeight="1">
      <c r="A50" s="94" t="s">
        <v>90</v>
      </c>
      <c r="B50" s="94" t="s">
        <v>69</v>
      </c>
      <c r="C50" s="94" t="s">
        <v>6</v>
      </c>
      <c r="D50" s="95" t="s">
        <v>36</v>
      </c>
      <c r="E50" s="95" t="s">
        <v>249</v>
      </c>
      <c r="F50" s="96">
        <v>180</v>
      </c>
      <c r="G50" s="96">
        <v>158</v>
      </c>
      <c r="H50" s="97"/>
      <c r="I50" s="98"/>
      <c r="J50" s="98"/>
      <c r="K50" s="98">
        <v>199</v>
      </c>
      <c r="L50" s="98"/>
      <c r="M50" s="98"/>
      <c r="N50" s="98"/>
      <c r="O50" s="98"/>
      <c r="P50" s="98"/>
      <c r="Q50" s="98"/>
      <c r="R50" s="98"/>
      <c r="S50" s="95">
        <f t="shared" si="6"/>
        <v>3</v>
      </c>
      <c r="T50" s="99">
        <f t="shared" si="7"/>
        <v>0.11462728786973851</v>
      </c>
      <c r="U50" s="100">
        <f t="shared" si="8"/>
        <v>179</v>
      </c>
    </row>
    <row r="51" spans="1:21" ht="139.5" customHeight="1">
      <c r="A51" s="94" t="s">
        <v>132</v>
      </c>
      <c r="B51" s="120" t="s">
        <v>69</v>
      </c>
      <c r="C51" s="94" t="s">
        <v>209</v>
      </c>
      <c r="D51" s="95" t="s">
        <v>156</v>
      </c>
      <c r="E51" s="95" t="s">
        <v>250</v>
      </c>
      <c r="F51" s="96">
        <v>180</v>
      </c>
      <c r="G51" s="96">
        <v>152</v>
      </c>
      <c r="H51" s="97"/>
      <c r="I51" s="98"/>
      <c r="J51" s="98"/>
      <c r="K51" s="98"/>
      <c r="L51" s="98">
        <v>160</v>
      </c>
      <c r="M51" s="98"/>
      <c r="N51" s="98"/>
      <c r="O51" s="98"/>
      <c r="P51" s="98"/>
      <c r="Q51" s="98"/>
      <c r="R51" s="98"/>
      <c r="S51" s="95">
        <f t="shared" si="6"/>
        <v>3</v>
      </c>
      <c r="T51" s="99">
        <f t="shared" si="7"/>
        <v>0.0879402750113168</v>
      </c>
      <c r="U51" s="100">
        <f t="shared" si="8"/>
        <v>164</v>
      </c>
    </row>
    <row r="52" spans="1:21" ht="86.25" customHeight="1">
      <c r="A52" s="94" t="s">
        <v>91</v>
      </c>
      <c r="B52" s="94" t="s">
        <v>69</v>
      </c>
      <c r="C52" s="94" t="s">
        <v>210</v>
      </c>
      <c r="D52" s="95" t="s">
        <v>14</v>
      </c>
      <c r="E52" s="95" t="s">
        <v>8</v>
      </c>
      <c r="F52" s="96">
        <v>135</v>
      </c>
      <c r="G52" s="96">
        <v>136</v>
      </c>
      <c r="H52" s="97"/>
      <c r="I52" s="98"/>
      <c r="J52" s="98"/>
      <c r="K52" s="98"/>
      <c r="L52" s="98"/>
      <c r="M52" s="98"/>
      <c r="N52" s="98"/>
      <c r="O52" s="98">
        <v>110</v>
      </c>
      <c r="P52" s="98"/>
      <c r="Q52" s="98"/>
      <c r="R52" s="98"/>
      <c r="S52" s="95">
        <f t="shared" si="6"/>
        <v>3</v>
      </c>
      <c r="T52" s="99">
        <f t="shared" si="7"/>
        <v>0.11599149498154515</v>
      </c>
      <c r="U52" s="100">
        <f t="shared" si="8"/>
        <v>127</v>
      </c>
    </row>
    <row r="53" spans="1:21" ht="97.5" customHeight="1">
      <c r="A53" s="94" t="s">
        <v>133</v>
      </c>
      <c r="B53" s="94" t="s">
        <v>69</v>
      </c>
      <c r="C53" s="94" t="s">
        <v>7</v>
      </c>
      <c r="D53" s="95" t="s">
        <v>324</v>
      </c>
      <c r="E53" s="95" t="s">
        <v>251</v>
      </c>
      <c r="F53" s="96">
        <v>170</v>
      </c>
      <c r="G53" s="96">
        <v>155</v>
      </c>
      <c r="H53" s="97"/>
      <c r="I53" s="98"/>
      <c r="J53" s="98"/>
      <c r="K53" s="98">
        <v>171.5</v>
      </c>
      <c r="L53" s="98"/>
      <c r="M53" s="98"/>
      <c r="N53" s="98"/>
      <c r="O53" s="98"/>
      <c r="P53" s="98"/>
      <c r="Q53" s="98"/>
      <c r="R53" s="98"/>
      <c r="S53" s="95">
        <f t="shared" si="6"/>
        <v>3</v>
      </c>
      <c r="T53" s="99">
        <f t="shared" si="7"/>
        <v>0.05513077822022556</v>
      </c>
      <c r="U53" s="100">
        <f t="shared" si="8"/>
        <v>165.5</v>
      </c>
    </row>
    <row r="54" spans="1:21" ht="90.75" customHeight="1">
      <c r="A54" s="94" t="s">
        <v>160</v>
      </c>
      <c r="B54" s="94" t="s">
        <v>79</v>
      </c>
      <c r="C54" s="94" t="s">
        <v>211</v>
      </c>
      <c r="D54" s="95" t="s">
        <v>161</v>
      </c>
      <c r="E54" s="95" t="s">
        <v>65</v>
      </c>
      <c r="F54" s="96">
        <v>36</v>
      </c>
      <c r="G54" s="96">
        <v>30</v>
      </c>
      <c r="H54" s="97"/>
      <c r="I54" s="98"/>
      <c r="J54" s="98"/>
      <c r="K54" s="98">
        <v>36.63</v>
      </c>
      <c r="L54" s="98"/>
      <c r="M54" s="98"/>
      <c r="N54" s="98"/>
      <c r="O54" s="98"/>
      <c r="P54" s="98"/>
      <c r="Q54" s="98"/>
      <c r="R54" s="98"/>
      <c r="S54" s="95">
        <f t="shared" si="6"/>
        <v>3</v>
      </c>
      <c r="T54" s="99">
        <f t="shared" si="7"/>
        <v>0.10697308250685893</v>
      </c>
      <c r="U54" s="100">
        <f t="shared" si="8"/>
        <v>34.209999999999994</v>
      </c>
    </row>
    <row r="55" spans="1:21" ht="25.5" customHeight="1">
      <c r="A55" s="94"/>
      <c r="B55" s="94"/>
      <c r="C55" s="94"/>
      <c r="D55" s="95"/>
      <c r="E55" s="95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5"/>
      <c r="T55" s="99"/>
      <c r="U55" s="98"/>
    </row>
    <row r="56" spans="1:21" ht="15" customHeight="1">
      <c r="A56" s="230" t="s">
        <v>103</v>
      </c>
      <c r="B56" s="230" t="s">
        <v>68</v>
      </c>
      <c r="C56" s="230" t="s">
        <v>175</v>
      </c>
      <c r="D56" s="230" t="s">
        <v>102</v>
      </c>
      <c r="E56" s="230" t="s">
        <v>54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0" t="s">
        <v>113</v>
      </c>
      <c r="T56" s="230" t="s">
        <v>114</v>
      </c>
      <c r="U56" s="228" t="s">
        <v>343</v>
      </c>
    </row>
    <row r="57" spans="1:21" ht="159" customHeight="1">
      <c r="A57" s="231"/>
      <c r="B57" s="231"/>
      <c r="C57" s="231"/>
      <c r="D57" s="231"/>
      <c r="E57" s="231"/>
      <c r="F57" s="91" t="s">
        <v>376</v>
      </c>
      <c r="G57" s="91" t="s">
        <v>377</v>
      </c>
      <c r="H57" s="91" t="s">
        <v>438</v>
      </c>
      <c r="I57" s="91" t="s">
        <v>439</v>
      </c>
      <c r="J57" s="91" t="s">
        <v>440</v>
      </c>
      <c r="K57" s="91"/>
      <c r="L57" s="91"/>
      <c r="M57" s="126"/>
      <c r="N57" s="126"/>
      <c r="O57" s="126"/>
      <c r="P57" s="126"/>
      <c r="Q57" s="126"/>
      <c r="R57" s="126"/>
      <c r="S57" s="231"/>
      <c r="T57" s="231"/>
      <c r="U57" s="229"/>
    </row>
    <row r="58" spans="1:21" ht="31.5" customHeight="1">
      <c r="A58" s="233" t="s">
        <v>92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7"/>
      <c r="U58" s="100"/>
    </row>
    <row r="59" spans="1:21" s="119" customFormat="1" ht="78" customHeight="1">
      <c r="A59" s="125" t="s">
        <v>395</v>
      </c>
      <c r="B59" s="125" t="s">
        <v>93</v>
      </c>
      <c r="C59" s="125" t="s">
        <v>212</v>
      </c>
      <c r="D59" s="113" t="s">
        <v>396</v>
      </c>
      <c r="E59" s="113" t="s">
        <v>0</v>
      </c>
      <c r="F59" s="115">
        <v>5</v>
      </c>
      <c r="G59" s="115">
        <v>2.5</v>
      </c>
      <c r="H59" s="116">
        <v>4.77</v>
      </c>
      <c r="I59" s="116">
        <v>4.17</v>
      </c>
      <c r="J59" s="116">
        <v>5.85</v>
      </c>
      <c r="K59" s="116"/>
      <c r="L59" s="116"/>
      <c r="M59" s="116"/>
      <c r="N59" s="116"/>
      <c r="O59" s="116"/>
      <c r="P59" s="116"/>
      <c r="Q59" s="116"/>
      <c r="R59" s="116"/>
      <c r="S59" s="113">
        <f>COUNT(F59:R59)</f>
        <v>5</v>
      </c>
      <c r="T59" s="117">
        <f>STDEVA(F59:R59)/(SUM(F59:R59)/COUNTIF(F59:R59,"&gt;0"))</f>
        <v>0.28029338677632004</v>
      </c>
      <c r="U59" s="118">
        <f>1/S59*(SUM(F59:R59))</f>
        <v>4.458</v>
      </c>
    </row>
  </sheetData>
  <sheetProtection/>
  <mergeCells count="42">
    <mergeCell ref="S1:U1"/>
    <mergeCell ref="A3:U3"/>
    <mergeCell ref="S4:S5"/>
    <mergeCell ref="T4:T5"/>
    <mergeCell ref="U4:U5"/>
    <mergeCell ref="E4:E5"/>
    <mergeCell ref="B37:B38"/>
    <mergeCell ref="A4:A5"/>
    <mergeCell ref="B4:B5"/>
    <mergeCell ref="F4:R4"/>
    <mergeCell ref="U19:U20"/>
    <mergeCell ref="B19:B20"/>
    <mergeCell ref="C19:C20"/>
    <mergeCell ref="A19:A20"/>
    <mergeCell ref="C4:C5"/>
    <mergeCell ref="T37:T38"/>
    <mergeCell ref="S19:S20"/>
    <mergeCell ref="A37:A38"/>
    <mergeCell ref="C37:C38"/>
    <mergeCell ref="D37:D38"/>
    <mergeCell ref="A21:T21"/>
    <mergeCell ref="F19:R19"/>
    <mergeCell ref="T19:T20"/>
    <mergeCell ref="A39:T39"/>
    <mergeCell ref="A56:A57"/>
    <mergeCell ref="B56:B57"/>
    <mergeCell ref="A58:T58"/>
    <mergeCell ref="D4:D5"/>
    <mergeCell ref="A6:T6"/>
    <mergeCell ref="E19:E20"/>
    <mergeCell ref="D19:D20"/>
    <mergeCell ref="C56:C57"/>
    <mergeCell ref="U56:U57"/>
    <mergeCell ref="D56:D57"/>
    <mergeCell ref="F37:R37"/>
    <mergeCell ref="S37:S38"/>
    <mergeCell ref="E56:E57"/>
    <mergeCell ref="F56:R56"/>
    <mergeCell ref="E37:E38"/>
    <mergeCell ref="U37:U38"/>
    <mergeCell ref="S56:S57"/>
    <mergeCell ref="T56:T57"/>
  </mergeCells>
  <dataValidations count="1">
    <dataValidation type="list" allowBlank="1" showInputMessage="1" showErrorMessage="1" sqref="B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Width="0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B5" sqref="B1:B16384"/>
    </sheetView>
  </sheetViews>
  <sheetFormatPr defaultColWidth="9.140625" defaultRowHeight="15"/>
  <cols>
    <col min="1" max="1" width="20.28125" style="53" customWidth="1"/>
    <col min="2" max="2" width="9.57421875" style="53" customWidth="1"/>
    <col min="3" max="3" width="54.00390625" style="53" customWidth="1"/>
    <col min="4" max="4" width="54.57421875" style="53" customWidth="1"/>
    <col min="5" max="5" width="18.7109375" style="53" customWidth="1"/>
    <col min="6" max="7" width="11.7109375" style="53" customWidth="1"/>
    <col min="8" max="8" width="15.7109375" style="55" customWidth="1"/>
    <col min="9" max="9" width="13.7109375" style="55" customWidth="1"/>
    <col min="10" max="10" width="10.7109375" style="53" customWidth="1"/>
    <col min="11" max="11" width="13.140625" style="53" customWidth="1"/>
    <col min="12" max="12" width="17.8515625" style="53" customWidth="1"/>
    <col min="13" max="16384" width="9.140625" style="53" customWidth="1"/>
  </cols>
  <sheetData>
    <row r="1" spans="1:9" ht="14.25">
      <c r="A1" s="38"/>
      <c r="B1" s="38"/>
      <c r="C1" s="38"/>
      <c r="D1" s="38"/>
      <c r="E1" s="38"/>
      <c r="F1" s="39"/>
      <c r="G1" s="39"/>
      <c r="H1" s="39"/>
      <c r="I1" s="39"/>
    </row>
    <row r="2" spans="1:11" ht="28.5" customHeight="1">
      <c r="A2" s="38"/>
      <c r="B2" s="38"/>
      <c r="C2" s="38"/>
      <c r="D2" s="38"/>
      <c r="E2" s="38"/>
      <c r="F2" s="39"/>
      <c r="G2" s="39"/>
      <c r="H2" s="39"/>
      <c r="I2" s="39"/>
      <c r="J2" s="209" t="s">
        <v>162</v>
      </c>
      <c r="K2" s="243"/>
    </row>
    <row r="3" spans="1:12" s="55" customFormat="1" ht="57" customHeight="1">
      <c r="A3" s="244" t="s">
        <v>360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s="56" customFormat="1" ht="14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55" customFormat="1" ht="30" customHeight="1">
      <c r="A5" s="198" t="s">
        <v>103</v>
      </c>
      <c r="B5" s="198" t="s">
        <v>68</v>
      </c>
      <c r="C5" s="203" t="s">
        <v>175</v>
      </c>
      <c r="D5" s="198" t="s">
        <v>102</v>
      </c>
      <c r="E5" s="198" t="s">
        <v>55</v>
      </c>
      <c r="F5" s="249" t="s">
        <v>135</v>
      </c>
      <c r="G5" s="249"/>
      <c r="H5" s="249"/>
      <c r="I5" s="249"/>
      <c r="J5" s="198" t="s">
        <v>113</v>
      </c>
      <c r="K5" s="198" t="s">
        <v>114</v>
      </c>
      <c r="L5" s="214" t="s">
        <v>359</v>
      </c>
    </row>
    <row r="6" spans="1:12" ht="54" customHeight="1">
      <c r="A6" s="245"/>
      <c r="B6" s="245"/>
      <c r="C6" s="247"/>
      <c r="D6" s="245"/>
      <c r="E6" s="227"/>
      <c r="F6" s="197" t="s">
        <v>376</v>
      </c>
      <c r="G6" s="197" t="s">
        <v>349</v>
      </c>
      <c r="H6" s="197" t="s">
        <v>368</v>
      </c>
      <c r="I6" s="197" t="s">
        <v>377</v>
      </c>
      <c r="J6" s="245"/>
      <c r="K6" s="245"/>
      <c r="L6" s="246"/>
    </row>
    <row r="7" spans="1:12" ht="73.5" customHeight="1">
      <c r="A7" s="245"/>
      <c r="B7" s="245"/>
      <c r="C7" s="248"/>
      <c r="D7" s="245"/>
      <c r="E7" s="227"/>
      <c r="F7" s="208"/>
      <c r="G7" s="151"/>
      <c r="H7" s="250"/>
      <c r="I7" s="250"/>
      <c r="J7" s="245"/>
      <c r="K7" s="245"/>
      <c r="L7" s="246"/>
    </row>
    <row r="8" spans="1:12" ht="28.5" customHeight="1">
      <c r="A8" s="200" t="s">
        <v>150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  <c r="L8" s="42"/>
    </row>
    <row r="9" spans="1:12" ht="111.75" customHeight="1">
      <c r="A9" s="43" t="s">
        <v>181</v>
      </c>
      <c r="B9" s="43" t="s">
        <v>69</v>
      </c>
      <c r="C9" s="43" t="s">
        <v>268</v>
      </c>
      <c r="D9" s="44" t="s">
        <v>304</v>
      </c>
      <c r="E9" s="44" t="s">
        <v>9</v>
      </c>
      <c r="F9" s="45">
        <v>165</v>
      </c>
      <c r="G9" s="45">
        <v>130</v>
      </c>
      <c r="H9" s="49">
        <v>175</v>
      </c>
      <c r="I9" s="49">
        <v>90</v>
      </c>
      <c r="J9" s="44">
        <f aca="true" t="shared" si="0" ref="J9:J16">COUNT(F9:I9)</f>
        <v>4</v>
      </c>
      <c r="K9" s="47">
        <f aca="true" t="shared" si="1" ref="K9:K16">STDEVA(F9:I9)/(SUM(F9:I9)/COUNTIF(F9:I9,"&gt;0"))</f>
        <v>0.2751004763878891</v>
      </c>
      <c r="L9" s="42">
        <f aca="true" t="shared" si="2" ref="L9:L16">1/J9*(SUM(F9:I9))</f>
        <v>140</v>
      </c>
    </row>
    <row r="10" spans="1:12" ht="111.75" customHeight="1">
      <c r="A10" s="43" t="s">
        <v>182</v>
      </c>
      <c r="B10" s="43" t="s">
        <v>69</v>
      </c>
      <c r="C10" s="43" t="s">
        <v>268</v>
      </c>
      <c r="D10" s="44" t="s">
        <v>304</v>
      </c>
      <c r="E10" s="44" t="s">
        <v>9</v>
      </c>
      <c r="F10" s="45">
        <v>250</v>
      </c>
      <c r="G10" s="45">
        <v>240</v>
      </c>
      <c r="H10" s="49">
        <v>300</v>
      </c>
      <c r="I10" s="49"/>
      <c r="J10" s="44">
        <f t="shared" si="0"/>
        <v>3</v>
      </c>
      <c r="K10" s="47">
        <f t="shared" si="1"/>
        <v>0.122071528620164</v>
      </c>
      <c r="L10" s="42">
        <f t="shared" si="2"/>
        <v>263.3333333333333</v>
      </c>
    </row>
    <row r="11" spans="1:12" ht="110.25" customHeight="1">
      <c r="A11" s="43" t="s">
        <v>183</v>
      </c>
      <c r="B11" s="43" t="s">
        <v>69</v>
      </c>
      <c r="C11" s="43" t="s">
        <v>268</v>
      </c>
      <c r="D11" s="44" t="s">
        <v>304</v>
      </c>
      <c r="E11" s="44" t="s">
        <v>9</v>
      </c>
      <c r="F11" s="45">
        <v>310</v>
      </c>
      <c r="G11" s="45">
        <v>300</v>
      </c>
      <c r="H11" s="49">
        <v>350</v>
      </c>
      <c r="I11" s="49"/>
      <c r="J11" s="44">
        <f t="shared" si="0"/>
        <v>3</v>
      </c>
      <c r="K11" s="47">
        <f t="shared" si="1"/>
        <v>0.08267972847076846</v>
      </c>
      <c r="L11" s="42">
        <f t="shared" si="2"/>
        <v>320</v>
      </c>
    </row>
    <row r="12" spans="1:12" ht="112.5" customHeight="1">
      <c r="A12" s="43" t="s">
        <v>151</v>
      </c>
      <c r="B12" s="43" t="s">
        <v>69</v>
      </c>
      <c r="C12" s="43" t="s">
        <v>268</v>
      </c>
      <c r="D12" s="44" t="s">
        <v>304</v>
      </c>
      <c r="E12" s="44" t="s">
        <v>9</v>
      </c>
      <c r="F12" s="45">
        <v>290</v>
      </c>
      <c r="G12" s="45">
        <v>280</v>
      </c>
      <c r="H12" s="49">
        <v>330</v>
      </c>
      <c r="I12" s="49"/>
      <c r="J12" s="44">
        <f t="shared" si="0"/>
        <v>3</v>
      </c>
      <c r="K12" s="47">
        <f t="shared" si="1"/>
        <v>0.08819171036881969</v>
      </c>
      <c r="L12" s="42">
        <f t="shared" si="2"/>
        <v>300</v>
      </c>
    </row>
    <row r="13" spans="1:12" ht="95.25" customHeight="1">
      <c r="A13" s="43" t="s">
        <v>307</v>
      </c>
      <c r="B13" s="43" t="s">
        <v>69</v>
      </c>
      <c r="C13" s="43" t="s">
        <v>272</v>
      </c>
      <c r="D13" s="44" t="s">
        <v>305</v>
      </c>
      <c r="E13" s="44" t="s">
        <v>10</v>
      </c>
      <c r="F13" s="45">
        <v>270</v>
      </c>
      <c r="G13" s="45">
        <v>326</v>
      </c>
      <c r="H13" s="49">
        <v>320</v>
      </c>
      <c r="I13" s="49">
        <v>200</v>
      </c>
      <c r="J13" s="44">
        <f t="shared" si="0"/>
        <v>4</v>
      </c>
      <c r="K13" s="47">
        <f t="shared" si="1"/>
        <v>0.20911759348838455</v>
      </c>
      <c r="L13" s="42">
        <f t="shared" si="2"/>
        <v>279</v>
      </c>
    </row>
    <row r="14" spans="1:12" s="55" customFormat="1" ht="101.25" customHeight="1">
      <c r="A14" s="43" t="s">
        <v>308</v>
      </c>
      <c r="B14" s="43" t="s">
        <v>69</v>
      </c>
      <c r="C14" s="43" t="s">
        <v>271</v>
      </c>
      <c r="D14" s="44" t="s">
        <v>218</v>
      </c>
      <c r="E14" s="44" t="s">
        <v>10</v>
      </c>
      <c r="F14" s="45">
        <v>350</v>
      </c>
      <c r="G14" s="45">
        <v>384</v>
      </c>
      <c r="H14" s="49">
        <v>400</v>
      </c>
      <c r="I14" s="49">
        <v>200</v>
      </c>
      <c r="J14" s="44">
        <f t="shared" si="0"/>
        <v>4</v>
      </c>
      <c r="K14" s="47">
        <f t="shared" si="1"/>
        <v>0.27409096184145326</v>
      </c>
      <c r="L14" s="42">
        <f t="shared" si="2"/>
        <v>333.5</v>
      </c>
    </row>
    <row r="15" spans="1:12" s="55" customFormat="1" ht="104.25" customHeight="1">
      <c r="A15" s="43" t="s">
        <v>309</v>
      </c>
      <c r="B15" s="43" t="s">
        <v>69</v>
      </c>
      <c r="C15" s="43" t="s">
        <v>270</v>
      </c>
      <c r="D15" s="44" t="s">
        <v>305</v>
      </c>
      <c r="E15" s="44" t="s">
        <v>10</v>
      </c>
      <c r="F15" s="45">
        <v>250</v>
      </c>
      <c r="G15" s="45">
        <v>298</v>
      </c>
      <c r="H15" s="49">
        <v>280</v>
      </c>
      <c r="I15" s="49">
        <v>200</v>
      </c>
      <c r="J15" s="44">
        <f t="shared" si="0"/>
        <v>4</v>
      </c>
      <c r="K15" s="47">
        <f t="shared" si="1"/>
        <v>0.16672595553018327</v>
      </c>
      <c r="L15" s="42">
        <f t="shared" si="2"/>
        <v>257</v>
      </c>
    </row>
    <row r="16" spans="1:12" ht="103.5" customHeight="1">
      <c r="A16" s="43" t="s">
        <v>310</v>
      </c>
      <c r="B16" s="43" t="s">
        <v>69</v>
      </c>
      <c r="C16" s="43" t="s">
        <v>269</v>
      </c>
      <c r="D16" s="44" t="s">
        <v>306</v>
      </c>
      <c r="E16" s="44" t="s">
        <v>11</v>
      </c>
      <c r="F16" s="45">
        <v>185</v>
      </c>
      <c r="G16" s="45">
        <v>170</v>
      </c>
      <c r="H16" s="49">
        <v>185</v>
      </c>
      <c r="I16" s="49"/>
      <c r="J16" s="44">
        <f t="shared" si="0"/>
        <v>3</v>
      </c>
      <c r="K16" s="47">
        <f t="shared" si="1"/>
        <v>0.048112522432468816</v>
      </c>
      <c r="L16" s="42">
        <f t="shared" si="2"/>
        <v>180</v>
      </c>
    </row>
    <row r="17" spans="1:5" s="39" customFormat="1" ht="13.5">
      <c r="A17" s="38"/>
      <c r="B17" s="38"/>
      <c r="C17" s="38"/>
      <c r="D17" s="38"/>
      <c r="E17" s="38"/>
    </row>
    <row r="18" spans="1:5" s="39" customFormat="1" ht="13.5">
      <c r="A18" s="38"/>
      <c r="B18" s="38"/>
      <c r="C18" s="38"/>
      <c r="D18" s="38"/>
      <c r="E18" s="38"/>
    </row>
    <row r="19" spans="1:5" s="39" customFormat="1" ht="13.5">
      <c r="A19" s="38"/>
      <c r="B19" s="38"/>
      <c r="C19" s="38"/>
      <c r="D19" s="38"/>
      <c r="E19" s="38"/>
    </row>
    <row r="20" spans="1:5" s="39" customFormat="1" ht="13.5">
      <c r="A20" s="38"/>
      <c r="B20" s="38"/>
      <c r="C20" s="38"/>
      <c r="D20" s="38"/>
      <c r="E20" s="38"/>
    </row>
    <row r="21" spans="1:5" s="39" customFormat="1" ht="13.5">
      <c r="A21" s="38"/>
      <c r="B21" s="38"/>
      <c r="C21" s="38"/>
      <c r="D21" s="38"/>
      <c r="E21" s="38"/>
    </row>
    <row r="22" spans="1:5" s="39" customFormat="1" ht="13.5">
      <c r="A22" s="38"/>
      <c r="B22" s="38"/>
      <c r="C22" s="38"/>
      <c r="D22" s="38"/>
      <c r="E22" s="38"/>
    </row>
    <row r="23" spans="1:5" s="39" customFormat="1" ht="13.5">
      <c r="A23" s="38"/>
      <c r="B23" s="38"/>
      <c r="C23" s="38"/>
      <c r="D23" s="38"/>
      <c r="E23" s="38"/>
    </row>
    <row r="24" spans="1:5" s="39" customFormat="1" ht="13.5">
      <c r="A24" s="38"/>
      <c r="B24" s="38"/>
      <c r="C24" s="38"/>
      <c r="D24" s="38"/>
      <c r="E24" s="38"/>
    </row>
    <row r="25" spans="1:5" s="39" customFormat="1" ht="13.5">
      <c r="A25" s="38"/>
      <c r="B25" s="38"/>
      <c r="C25" s="38"/>
      <c r="D25" s="38"/>
      <c r="E25" s="38"/>
    </row>
    <row r="26" spans="1:5" s="39" customFormat="1" ht="13.5">
      <c r="A26" s="38"/>
      <c r="B26" s="38"/>
      <c r="C26" s="38"/>
      <c r="D26" s="38"/>
      <c r="E26" s="38"/>
    </row>
    <row r="27" spans="1:5" s="39" customFormat="1" ht="13.5">
      <c r="A27" s="38"/>
      <c r="B27" s="38"/>
      <c r="C27" s="38"/>
      <c r="D27" s="38"/>
      <c r="E27" s="38"/>
    </row>
    <row r="28" spans="1:5" s="39" customFormat="1" ht="13.5">
      <c r="A28" s="38"/>
      <c r="B28" s="38"/>
      <c r="C28" s="38"/>
      <c r="D28" s="38"/>
      <c r="E28" s="38"/>
    </row>
  </sheetData>
  <sheetProtection/>
  <mergeCells count="16">
    <mergeCell ref="K5:K7"/>
    <mergeCell ref="J5:J7"/>
    <mergeCell ref="C5:C7"/>
    <mergeCell ref="F5:I5"/>
    <mergeCell ref="G6:G7"/>
    <mergeCell ref="H6:H7"/>
    <mergeCell ref="I6:I7"/>
    <mergeCell ref="A8:K8"/>
    <mergeCell ref="F6:F7"/>
    <mergeCell ref="E5:E7"/>
    <mergeCell ref="J2:K2"/>
    <mergeCell ref="A3:L3"/>
    <mergeCell ref="A5:A7"/>
    <mergeCell ref="B5:B7"/>
    <mergeCell ref="D5:D7"/>
    <mergeCell ref="L5:L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5" zoomScaleNormal="75" zoomScalePageLayoutView="0" workbookViewId="0" topLeftCell="A1">
      <selection activeCell="B6" sqref="B1:B16384"/>
    </sheetView>
  </sheetViews>
  <sheetFormatPr defaultColWidth="9.140625" defaultRowHeight="15"/>
  <cols>
    <col min="1" max="1" width="15.00390625" style="71" customWidth="1"/>
    <col min="2" max="2" width="9.28125" style="71" customWidth="1"/>
    <col min="3" max="3" width="13.28125" style="71" customWidth="1"/>
    <col min="4" max="4" width="36.28125" style="71" customWidth="1"/>
    <col min="5" max="5" width="13.00390625" style="71" customWidth="1"/>
    <col min="6" max="6" width="13.28125" style="71" customWidth="1"/>
    <col min="7" max="7" width="13.7109375" style="71" customWidth="1"/>
    <col min="8" max="9" width="14.8515625" style="71" customWidth="1"/>
    <col min="10" max="11" width="14.7109375" style="71" customWidth="1"/>
    <col min="12" max="12" width="14.421875" style="71" customWidth="1"/>
    <col min="13" max="13" width="8.7109375" style="71" customWidth="1"/>
    <col min="14" max="14" width="9.57421875" style="71" customWidth="1"/>
    <col min="15" max="15" width="14.57421875" style="71" customWidth="1"/>
    <col min="16" max="16384" width="9.140625" style="71" customWidth="1"/>
  </cols>
  <sheetData>
    <row r="1" spans="1:15" ht="12">
      <c r="A1" s="69"/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259"/>
      <c r="N1" s="259"/>
      <c r="O1" s="259"/>
    </row>
    <row r="2" spans="1:15" ht="12">
      <c r="A2" s="69"/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2">
      <c r="A3" s="69"/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259" t="s">
        <v>163</v>
      </c>
      <c r="N3" s="259"/>
      <c r="O3" s="259"/>
    </row>
    <row r="4" spans="1:17" s="74" customFormat="1" ht="33.75" customHeight="1">
      <c r="A4" s="244" t="s">
        <v>363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73"/>
      <c r="Q4" s="73"/>
    </row>
    <row r="5" spans="1:15" s="73" customFormat="1" ht="1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7" s="74" customFormat="1" ht="30" customHeight="1">
      <c r="A6" s="253" t="s">
        <v>103</v>
      </c>
      <c r="B6" s="253" t="s">
        <v>68</v>
      </c>
      <c r="C6" s="253" t="s">
        <v>184</v>
      </c>
      <c r="D6" s="253" t="s">
        <v>102</v>
      </c>
      <c r="E6" s="253" t="s">
        <v>54</v>
      </c>
      <c r="F6" s="264" t="s">
        <v>135</v>
      </c>
      <c r="G6" s="265"/>
      <c r="H6" s="265"/>
      <c r="I6" s="265"/>
      <c r="J6" s="265"/>
      <c r="K6" s="265"/>
      <c r="L6" s="266"/>
      <c r="M6" s="253" t="s">
        <v>113</v>
      </c>
      <c r="N6" s="253" t="s">
        <v>114</v>
      </c>
      <c r="O6" s="261" t="s">
        <v>362</v>
      </c>
      <c r="P6" s="73"/>
      <c r="Q6" s="73"/>
    </row>
    <row r="7" spans="1:17" ht="15" customHeight="1">
      <c r="A7" s="260"/>
      <c r="B7" s="260"/>
      <c r="C7" s="260"/>
      <c r="D7" s="260"/>
      <c r="E7" s="260"/>
      <c r="F7" s="251" t="s">
        <v>376</v>
      </c>
      <c r="G7" s="251" t="s">
        <v>377</v>
      </c>
      <c r="H7" s="251" t="s">
        <v>368</v>
      </c>
      <c r="I7" s="251" t="s">
        <v>441</v>
      </c>
      <c r="J7" s="251" t="s">
        <v>442</v>
      </c>
      <c r="K7" s="251" t="s">
        <v>443</v>
      </c>
      <c r="L7" s="251" t="s">
        <v>444</v>
      </c>
      <c r="M7" s="254"/>
      <c r="N7" s="254"/>
      <c r="O7" s="262"/>
      <c r="P7" s="75"/>
      <c r="Q7" s="75"/>
    </row>
    <row r="8" spans="1:17" ht="79.5" customHeight="1">
      <c r="A8" s="260"/>
      <c r="B8" s="260"/>
      <c r="C8" s="260"/>
      <c r="D8" s="260"/>
      <c r="E8" s="260"/>
      <c r="F8" s="263"/>
      <c r="G8" s="252"/>
      <c r="H8" s="255"/>
      <c r="I8" s="255"/>
      <c r="J8" s="255"/>
      <c r="K8" s="255"/>
      <c r="L8" s="255"/>
      <c r="M8" s="254"/>
      <c r="N8" s="254"/>
      <c r="O8" s="262"/>
      <c r="P8" s="75"/>
      <c r="Q8" s="75"/>
    </row>
    <row r="9" spans="1:17" ht="33.75" customHeight="1">
      <c r="A9" s="256" t="s">
        <v>164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8"/>
      <c r="O9" s="5"/>
      <c r="P9" s="75"/>
      <c r="Q9" s="75"/>
    </row>
    <row r="10" spans="1:17" s="74" customFormat="1" ht="92.25" customHeight="1">
      <c r="A10" s="76" t="s">
        <v>165</v>
      </c>
      <c r="B10" s="76" t="s">
        <v>69</v>
      </c>
      <c r="C10" s="76" t="s">
        <v>257</v>
      </c>
      <c r="D10" s="77" t="s">
        <v>256</v>
      </c>
      <c r="E10" s="14" t="s">
        <v>15</v>
      </c>
      <c r="F10" s="20">
        <v>130</v>
      </c>
      <c r="G10" s="57">
        <v>170</v>
      </c>
      <c r="H10" s="57">
        <v>130</v>
      </c>
      <c r="I10" s="13">
        <v>97.48</v>
      </c>
      <c r="J10" s="13"/>
      <c r="K10" s="13"/>
      <c r="L10" s="13">
        <v>87.21</v>
      </c>
      <c r="M10" s="14">
        <f aca="true" t="shared" si="0" ref="M10:M15">COUNT(F10:L10)</f>
        <v>5</v>
      </c>
      <c r="N10" s="15">
        <f aca="true" t="shared" si="1" ref="N10:N15">STDEVA(F10:L10)/(SUM(F10:L10)/COUNTIF(F10:L10,"&gt;0"))</f>
        <v>0.2648040040836168</v>
      </c>
      <c r="O10" s="5">
        <f aca="true" t="shared" si="2" ref="O10:O15">1/M10*(SUM(F10:L10))</f>
        <v>122.93800000000002</v>
      </c>
      <c r="P10" s="73"/>
      <c r="Q10" s="73"/>
    </row>
    <row r="11" spans="1:17" ht="84" customHeight="1">
      <c r="A11" s="76" t="s">
        <v>166</v>
      </c>
      <c r="B11" s="76" t="s">
        <v>69</v>
      </c>
      <c r="C11" s="76" t="s">
        <v>361</v>
      </c>
      <c r="D11" s="77" t="s">
        <v>333</v>
      </c>
      <c r="E11" s="14" t="s">
        <v>15</v>
      </c>
      <c r="F11" s="20">
        <v>135</v>
      </c>
      <c r="G11" s="57">
        <v>160</v>
      </c>
      <c r="H11" s="57">
        <v>120</v>
      </c>
      <c r="I11" s="13">
        <v>77.83</v>
      </c>
      <c r="J11" s="13"/>
      <c r="K11" s="13"/>
      <c r="L11" s="13">
        <v>84.9</v>
      </c>
      <c r="M11" s="14">
        <f t="shared" si="0"/>
        <v>5</v>
      </c>
      <c r="N11" s="15">
        <f t="shared" si="1"/>
        <v>0.29780145758437604</v>
      </c>
      <c r="O11" s="5">
        <f t="shared" si="2"/>
        <v>115.546</v>
      </c>
      <c r="P11" s="75"/>
      <c r="Q11" s="75"/>
    </row>
    <row r="12" spans="1:17" s="81" customFormat="1" ht="83.25" customHeight="1">
      <c r="A12" s="76" t="s">
        <v>167</v>
      </c>
      <c r="B12" s="76" t="s">
        <v>69</v>
      </c>
      <c r="C12" s="76" t="s">
        <v>361</v>
      </c>
      <c r="D12" s="77" t="s">
        <v>334</v>
      </c>
      <c r="E12" s="14" t="s">
        <v>15</v>
      </c>
      <c r="F12" s="20">
        <v>98</v>
      </c>
      <c r="G12" s="57">
        <v>90</v>
      </c>
      <c r="H12" s="57">
        <v>90</v>
      </c>
      <c r="I12" s="78">
        <v>53.66</v>
      </c>
      <c r="J12" s="78">
        <v>51</v>
      </c>
      <c r="K12" s="78"/>
      <c r="L12" s="78"/>
      <c r="M12" s="79">
        <f t="shared" si="0"/>
        <v>5</v>
      </c>
      <c r="N12" s="15">
        <f t="shared" si="1"/>
        <v>0.2920763912653518</v>
      </c>
      <c r="O12" s="5">
        <f t="shared" si="2"/>
        <v>76.532</v>
      </c>
      <c r="P12" s="80"/>
      <c r="Q12" s="80"/>
    </row>
    <row r="13" spans="1:17" ht="66" customHeight="1">
      <c r="A13" s="76" t="s">
        <v>169</v>
      </c>
      <c r="B13" s="76" t="s">
        <v>69</v>
      </c>
      <c r="C13" s="76" t="s">
        <v>185</v>
      </c>
      <c r="D13" s="77" t="s">
        <v>311</v>
      </c>
      <c r="E13" s="14" t="s">
        <v>15</v>
      </c>
      <c r="F13" s="20">
        <v>90</v>
      </c>
      <c r="G13" s="57">
        <v>85</v>
      </c>
      <c r="H13" s="57">
        <v>90</v>
      </c>
      <c r="I13" s="13">
        <v>49.57</v>
      </c>
      <c r="J13" s="13">
        <v>52</v>
      </c>
      <c r="K13" s="13"/>
      <c r="L13" s="13">
        <v>60.2</v>
      </c>
      <c r="M13" s="14">
        <f t="shared" si="0"/>
        <v>6</v>
      </c>
      <c r="N13" s="15">
        <f t="shared" si="1"/>
        <v>0.2707816807963277</v>
      </c>
      <c r="O13" s="5">
        <f t="shared" si="2"/>
        <v>71.12833333333333</v>
      </c>
      <c r="P13" s="75"/>
      <c r="Q13" s="75"/>
    </row>
    <row r="14" spans="1:17" s="74" customFormat="1" ht="81" customHeight="1">
      <c r="A14" s="76" t="s">
        <v>170</v>
      </c>
      <c r="B14" s="76" t="s">
        <v>69</v>
      </c>
      <c r="C14" s="76" t="s">
        <v>186</v>
      </c>
      <c r="D14" s="77" t="s">
        <v>312</v>
      </c>
      <c r="E14" s="14" t="s">
        <v>15</v>
      </c>
      <c r="F14" s="20">
        <v>90</v>
      </c>
      <c r="G14" s="57"/>
      <c r="H14" s="57">
        <v>85</v>
      </c>
      <c r="I14" s="13"/>
      <c r="J14" s="13"/>
      <c r="K14" s="13">
        <v>137</v>
      </c>
      <c r="L14" s="13"/>
      <c r="M14" s="14">
        <f t="shared" si="0"/>
        <v>3</v>
      </c>
      <c r="N14" s="15">
        <f t="shared" si="1"/>
        <v>0.2758459286111741</v>
      </c>
      <c r="O14" s="5">
        <f t="shared" si="2"/>
        <v>104</v>
      </c>
      <c r="P14" s="73"/>
      <c r="Q14" s="73"/>
    </row>
    <row r="15" spans="1:17" s="74" customFormat="1" ht="84" customHeight="1">
      <c r="A15" s="76" t="s">
        <v>171</v>
      </c>
      <c r="B15" s="76" t="s">
        <v>69</v>
      </c>
      <c r="C15" s="76" t="s">
        <v>361</v>
      </c>
      <c r="D15" s="77" t="s">
        <v>335</v>
      </c>
      <c r="E15" s="14" t="s">
        <v>15</v>
      </c>
      <c r="F15" s="20">
        <v>140</v>
      </c>
      <c r="G15" s="57">
        <v>170</v>
      </c>
      <c r="H15" s="57">
        <v>120</v>
      </c>
      <c r="I15" s="13">
        <v>91.84</v>
      </c>
      <c r="J15" s="13">
        <v>60</v>
      </c>
      <c r="K15" s="13"/>
      <c r="L15" s="13">
        <v>125.03</v>
      </c>
      <c r="M15" s="14">
        <f t="shared" si="0"/>
        <v>6</v>
      </c>
      <c r="N15" s="15">
        <f t="shared" si="1"/>
        <v>0.324098609089767</v>
      </c>
      <c r="O15" s="82">
        <f t="shared" si="2"/>
        <v>117.81166666666667</v>
      </c>
      <c r="P15" s="73"/>
      <c r="Q15" s="73"/>
    </row>
    <row r="16" spans="1:17" ht="12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5"/>
      <c r="Q16" s="75"/>
    </row>
    <row r="17" spans="1:17" ht="12">
      <c r="A17" s="69"/>
      <c r="B17" s="69"/>
      <c r="C17" s="69"/>
      <c r="D17" s="69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5"/>
      <c r="Q17" s="75"/>
    </row>
    <row r="18" spans="1:15" ht="12">
      <c r="A18" s="69"/>
      <c r="B18" s="69"/>
      <c r="C18" s="69"/>
      <c r="D18" s="69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2">
      <c r="A19" s="69"/>
      <c r="B19" s="69"/>
      <c r="C19" s="69"/>
      <c r="D19" s="69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2">
      <c r="A20" s="69"/>
      <c r="B20" s="69"/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2">
      <c r="A21" s="69"/>
      <c r="B21" s="69"/>
      <c r="C21" s="69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2">
      <c r="A22" s="69"/>
      <c r="B22" s="69"/>
      <c r="C22" s="69"/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2">
      <c r="A23" s="69"/>
      <c r="B23" s="69"/>
      <c r="C23" s="69"/>
      <c r="D23" s="6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2">
      <c r="A24" s="69"/>
      <c r="B24" s="69"/>
      <c r="C24" s="69"/>
      <c r="D24" s="69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2">
      <c r="A25" s="69"/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12">
      <c r="A26" s="69"/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12">
      <c r="A27" s="69"/>
      <c r="B27" s="69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2">
      <c r="A28" s="69"/>
      <c r="B28" s="69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12">
      <c r="A29" s="69"/>
      <c r="B29" s="69"/>
      <c r="C29" s="69"/>
      <c r="D29" s="69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12">
      <c r="A30" s="69"/>
      <c r="B30" s="69"/>
      <c r="C30" s="69"/>
      <c r="D30" s="69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">
      <c r="A31" s="69"/>
      <c r="B31" s="69"/>
      <c r="C31" s="69"/>
      <c r="D31" s="69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12">
      <c r="A32" s="69"/>
      <c r="B32" s="69"/>
      <c r="C32" s="69"/>
      <c r="D32" s="69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</row>
  </sheetData>
  <sheetProtection/>
  <mergeCells count="20">
    <mergeCell ref="I7:I8"/>
    <mergeCell ref="O6:O8"/>
    <mergeCell ref="D6:D8"/>
    <mergeCell ref="C6:C8"/>
    <mergeCell ref="E6:E8"/>
    <mergeCell ref="M6:M8"/>
    <mergeCell ref="F7:F8"/>
    <mergeCell ref="L7:L8"/>
    <mergeCell ref="F6:L6"/>
    <mergeCell ref="K7:K8"/>
    <mergeCell ref="H7:H8"/>
    <mergeCell ref="G7:G8"/>
    <mergeCell ref="N6:N8"/>
    <mergeCell ref="J7:J8"/>
    <mergeCell ref="A9:N9"/>
    <mergeCell ref="M1:O1"/>
    <mergeCell ref="M3:O3"/>
    <mergeCell ref="A4:O4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pc-43</cp:lastModifiedBy>
  <cp:lastPrinted>2018-09-21T07:19:06Z</cp:lastPrinted>
  <dcterms:created xsi:type="dcterms:W3CDTF">2014-05-12T08:05:33Z</dcterms:created>
  <dcterms:modified xsi:type="dcterms:W3CDTF">2018-10-02T06:13:06Z</dcterms:modified>
  <cp:category/>
  <cp:version/>
  <cp:contentType/>
  <cp:contentStatus/>
</cp:coreProperties>
</file>